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建设方案预算 (3)" sheetId="5" r:id="rId1"/>
    <sheet name="九" sheetId="2" state="hidden" r:id="rId2"/>
    <sheet name="龙" sheetId="3" state="hidden" r:id="rId3"/>
  </sheets>
  <definedNames>
    <definedName name="_xlnm.Print_Area" localSheetId="0">'建设方案预算 (3)'!$A$1:$K$30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<sst xmlns="http://schemas.openxmlformats.org/spreadsheetml/2006/main" count="244" uniqueCount="114">
  <si>
    <t>融合教室康复器材物品采购预算</t>
  </si>
  <si>
    <t>编号</t>
  </si>
  <si>
    <t>项目名称</t>
  </si>
  <si>
    <t>单位</t>
  </si>
  <si>
    <t>工程量</t>
  </si>
  <si>
    <t>主材单价</t>
  </si>
  <si>
    <t>辅材费</t>
  </si>
  <si>
    <t>人工单价</t>
  </si>
  <si>
    <t>综合单价</t>
  </si>
  <si>
    <t>总价(元)</t>
  </si>
  <si>
    <t>参数</t>
  </si>
  <si>
    <t>备注</t>
  </si>
  <si>
    <t>23图书</t>
  </si>
  <si>
    <t>个别化的教和学</t>
  </si>
  <si>
    <t>本</t>
  </si>
  <si>
    <t>产品说明：多媒体情景互动系统，采用先进的投影技术和计算机交互技术，将画面投射于地面或墙面，营造感统训练的虚拟环境和丰富多彩的训练项目，当参与者踏入投射画面时，可以直接使用双脚或者双手及身体的各个部位与虚拟场景进行交互，产生各种互动效果，使参与者置身其中，参与趣味十足的训练项目。
一：硬件参数：
1、高亮数字激光超短焦投影机,成像技术:3LCD，投影亮度4100流明；2,500,000:1高对比度，使用寿命≥20000小时（标准模式）、30000(节能模式)，投影镜头：手动聚焦，1.35倍数字变焦 F=1.60 f=3.7mm；梯形矫正:水平/垂直 ±3度，声音输出：16W；输入信号：模拟信号输入D-sub 15pin x 2、RCA x 1（黄色）和数字信号输入HDMI x 3，功耗：265w
2、微型控制主机，可独立拆卸更换；CPU:i5-4950;内存：DDR3 1600 4G，硬盘：120GB MSATA固态硬盘 显卡: GT730独立显卡，显存2GB。
3、采用高精度红外光感摄像头，感应响应时间≤2ms；摄像头安装配备绝缘玻璃罩，有效防尘和防止误触，使用寿命≥20000小时；
4、地面成像功能，地面成像设备在≤1米的高度内可实现125英寸（2.5米 X 1.9米）的成像区域；
5、设备机箱采用ABS环保工程塑料，制作工艺采用模具注塑一次性冲压成型，产品外形无锐角安全性高；ABS机箱内外均采用塑料零部件有效绝缘，保障儿童安全；
6、高清数字成像设备，音响，控制主机，红外互动捕捉设备与控制机柜集成一体设计，通过反射投影于地面，无需吊挂走线；
7、机柜配置万向轮，投影和互动感应区域可跟随移动，无需重新设置参数；
8、地面成像可不借助任何辅助设备，通过人体的肢体动作实现实时动作捕捉，进行隔空互动训练。
★9、设备尺寸（长宽高）：448*385*918MM；
二：软件参数：
1、互动训练软件分为前台导览系统和康复内容系统；
2、前台导览系统能直观选择每一项康复内容，有康复内容的缩略图和内容介绍；
3、前台导览系统可将常用康复内容自动记忆归类，方便康复教学使用；
★4、训练系统包含感统训练，认知益智，情景体验，趣味互动，听觉感知，情绪疏解6大类；
★5、康复内容系统包含不少于140个康复项目
★6、感统训练模块需包含七星瓢虫、切水果、保卫披萨、守护蛋糕、霓虹螃蟹、接礼物、颠球、捡鸡蛋、收集蔬菜、接金币等不少于20项感统训练内容。
★7、认知益智模块需包含认识动物、认识家电、认识交通工具、认识钱币、认识生活用品、认识食物、认识水果、社会认知、颜色认知等不少于36项认知内容；专门针对特殊需人群的认知训练进行课程设计；
★8、趣味互动模块需包含拍苍蝇、踩气球、收集食物、白色小花、打地鼠、外星人射手等不少于27项趣味互动内容。
★9、趣味互动类包含双人及多人对抗类训练项目，有顶牛牛，火焰对决等内容，可进行小组竞技训练；
★10、情景体验模块需包含春日小花、盛夏荷塘、秋天落叶、冬日雪景、水中石头、荷花飘零、枫叶飘舞、水波荷花、枫叶情怀、海底游鱼等不少于36项情景体验内容。
★11、听觉感知类模块需包含双人钢琴、互动音符、动物声音、音乐灯光跳、音乐节拍、城市烟花、小鸡玩伴、森林、生气的气球等不少于9项听觉训练项目，可进行听觉训练及肢体协调训练，丰富的训练项目让参与者能更加主动的参与。
★12、情景体验类模块需包含春暖花开、海底世界、放飞梦想、荷塘月色、梦幻水滴、迷雾森林、日出日落等不少于9项情景体验项目。
★13、训练内容设置有1分钟，2分钟，3分钟的训练时长选择，并可选择难易程度，训练师根据受训者情况进行训练强度选择；
14、训练内容可通过后台调整难易；对特殊儿童进行训练难度针对性适配；
15、可通过遥控器进行分类的切换和内容的选择；</t>
  </si>
  <si>
    <t>孤独症儿童发现功能评估手册</t>
  </si>
  <si>
    <t>套</t>
  </si>
  <si>
    <t>特殊儿童的认知训练</t>
  </si>
  <si>
    <t>感统训练手册</t>
  </si>
  <si>
    <t>图书：谁都不能替你长大</t>
  </si>
  <si>
    <t>图书：为什么要上学</t>
  </si>
  <si>
    <t>图书：孩子学习是你自己的事</t>
  </si>
  <si>
    <t>图书：正念小孩</t>
  </si>
  <si>
    <t>图书：写给孩子的积极心理学故事</t>
  </si>
  <si>
    <t>图书：不内耗/不生气/不焦虑</t>
  </si>
  <si>
    <t>24心里沙盘区域</t>
  </si>
  <si>
    <t>心理沙盘</t>
  </si>
  <si>
    <t>心理沙盘参数；心理实木沙盘采用意象的创造性形式，“集中提炼身心的生命能量”在所营造的“自由和保护的空间”气氛中，把沙子、水和沙具运用在富有创意的意象中，便是沙盘游戏之心理的创造和象征模式。一个系列的各种沙盘意象，反映了沙盘游戏者内心深处意识和无意识之间的沟通与对话，以及由此而激发的心理过程和人格发展。
1、1个沙盘：沙盘尺寸约：长 720mm×宽 570mm×深70mm(内径尺寸)，沙盘架高约700mm。专用三底两面环保漆；内侧底与边框、底部为蓝色，外部为实木色，表面光滑不伤手、防水、耐磨不掉色。实木材质；
2、1个沙具架，沙具架规格：1500mm×300mm×1000mm（±30mm），柜体采用5层8阶设计，既美观又便于分类摆放选取沙具。实木材质；
3、100个沙具种类：9 大类（想人物类虚拟人物、恐龙怪兽类、家具、日用品类、水生动物、野生动物类、家禽家畜类、草坪类、植物类、军队类）；
4、沙盘游戏治疗指导书籍1本；
5、精选原色水洗砂20公斤，颗粒光滑、大小均匀、高温消毒；         
6、沙具选取框1套</t>
  </si>
  <si>
    <t>蒙氏教具</t>
  </si>
  <si>
    <t>25宣泄室</t>
  </si>
  <si>
    <t>人形宣泄人</t>
  </si>
  <si>
    <t>个</t>
  </si>
  <si>
    <t>充气人辣椒</t>
  </si>
  <si>
    <t>充气猫头鹰</t>
  </si>
  <si>
    <t>人面球</t>
  </si>
  <si>
    <t>充气速度球</t>
  </si>
  <si>
    <t>宣泄手套大号</t>
  </si>
  <si>
    <t>宣泄手套小号</t>
  </si>
  <si>
    <t>减压魔方</t>
  </si>
  <si>
    <t>宣泄壶</t>
  </si>
  <si>
    <t>宣泄器材一套</t>
  </si>
  <si>
    <t>人形宣泄人
尺寸；总高175-180cm
      底座直径；55cm
      人形体高105cm
材质；聚氨酯软硅胶
重量；人形部分8KG
      底座空重6KG
      底座注水重66KG</t>
  </si>
  <si>
    <t>26情景互动</t>
  </si>
  <si>
    <t>多媒体情景互动系统</t>
  </si>
  <si>
    <t>备注栏有参数</t>
  </si>
  <si>
    <t>小计</t>
  </si>
  <si>
    <t xml:space="preserve"> </t>
  </si>
  <si>
    <t>总造价</t>
  </si>
  <si>
    <t>备注：施工以项目清单为准，如需增加另作签证单</t>
  </si>
  <si>
    <t>丹寨县金钟一小爱心妈妈工作室改造预算</t>
  </si>
  <si>
    <t>报价单位：</t>
  </si>
  <si>
    <t>合价</t>
  </si>
  <si>
    <t>1</t>
  </si>
  <si>
    <t>足球</t>
  </si>
  <si>
    <t>2</t>
  </si>
  <si>
    <t>丙烯马克笔</t>
  </si>
  <si>
    <t>盒</t>
  </si>
  <si>
    <t>笔</t>
  </si>
  <si>
    <t>3</t>
  </si>
  <si>
    <t>小学生画册</t>
  </si>
  <si>
    <t>书籍</t>
  </si>
  <si>
    <t>4</t>
  </si>
  <si>
    <t>湿盘</t>
  </si>
  <si>
    <t>张</t>
  </si>
  <si>
    <t>定制成品湿盘</t>
  </si>
  <si>
    <t>5</t>
  </si>
  <si>
    <t>湿沙</t>
  </si>
  <si>
    <t>kg</t>
  </si>
  <si>
    <t>6</t>
  </si>
  <si>
    <t>册</t>
  </si>
  <si>
    <t>订购书籍</t>
  </si>
  <si>
    <t>7</t>
  </si>
  <si>
    <t>8</t>
  </si>
  <si>
    <t>9</t>
  </si>
  <si>
    <t>图书：不焦虑</t>
  </si>
  <si>
    <t>10</t>
  </si>
  <si>
    <t>图书：不生气</t>
  </si>
  <si>
    <t>11</t>
  </si>
  <si>
    <t>图书：不内耗</t>
  </si>
  <si>
    <t>12</t>
  </si>
  <si>
    <t>融合教育辅助用书：生活语文生活数学生活适应</t>
  </si>
  <si>
    <t xml:space="preserve"> 套</t>
  </si>
  <si>
    <t>融合教育辅助用书上下册：生活语文听说写字学习实践与评估生活数学生活适应1-6年级人教版教材</t>
  </si>
  <si>
    <t>13</t>
  </si>
  <si>
    <t>爱心妈妈工作廊门装饰</t>
  </si>
  <si>
    <t>㎡</t>
  </si>
  <si>
    <t>UV装饰板、人工及辅料</t>
  </si>
  <si>
    <t>14</t>
  </si>
  <si>
    <t>爱心妈妈室宣传墙</t>
  </si>
  <si>
    <t>15</t>
  </si>
  <si>
    <t>爱心妈妈标语</t>
  </si>
  <si>
    <t>项</t>
  </si>
  <si>
    <t>16</t>
  </si>
  <si>
    <t>电脑桌</t>
  </si>
  <si>
    <t>多层实木免漆板，人工及辅料</t>
  </si>
  <si>
    <t>17</t>
  </si>
  <si>
    <t>定制卷帘窗帘</t>
  </si>
  <si>
    <t>百叶定花窗帘、人工安装</t>
  </si>
  <si>
    <t>税收10%</t>
  </si>
  <si>
    <t>总计</t>
  </si>
  <si>
    <t>丹寨县金钟一小“雅悦会爱心妈妈工作室”改造预算</t>
  </si>
  <si>
    <t>PVC装饰板、人工及辅料</t>
  </si>
  <si>
    <t>电脑小台桌</t>
  </si>
  <si>
    <t>定制图案卷帘窗帘</t>
  </si>
  <si>
    <t>百叶窗帘、人工安装</t>
  </si>
  <si>
    <t>爱心妈妈阅读小坐台</t>
  </si>
  <si>
    <t>m</t>
  </si>
  <si>
    <t>24色丙烯马克笔</t>
  </si>
  <si>
    <t>18</t>
  </si>
  <si>
    <t>19</t>
  </si>
  <si>
    <t>20</t>
  </si>
  <si>
    <t xml:space="preserve"> 合计</t>
  </si>
  <si>
    <t>注：如有现场调整另做增补签证（单价以报价单价计价）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</si>
</sst>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);[Red]\(#,##0.00\)"/>
    <numFmt numFmtId="179" formatCode="#,##0.0_);[Red]\(#,##0.0\)"/>
  </numFmts>
  <fonts count="41">
    <font>
      <sz val="12"/>
      <name val="宋体"/>
      <charset val="134"/>
    </font>
    <font>
      <b/>
      <sz val="12"/>
      <name val="宋体"/>
      <charset val="134"/>
    </font>
    <font>
      <b/>
      <sz val="16"/>
      <name val="微软雅黑 Light"/>
      <charset val="134"/>
    </font>
    <font>
      <b/>
      <sz val="12"/>
      <name val="微软雅黑 Light"/>
      <charset val="134"/>
    </font>
    <font>
      <sz val="12"/>
      <name val="微软雅黑 Light"/>
      <charset val="134"/>
    </font>
    <font>
      <sz val="18"/>
      <color rgb="FF000000"/>
      <name val="楷体"/>
      <charset val="134"/>
    </font>
    <font>
      <sz val="23"/>
      <color rgb="FF000000"/>
      <name val="楷体"/>
      <charset val="134"/>
    </font>
    <font>
      <sz val="16"/>
      <color indexed="8"/>
      <name val="楷体"/>
      <charset val="134"/>
    </font>
    <font>
      <sz val="22"/>
      <color indexed="8"/>
      <name val="楷体"/>
      <charset val="134"/>
    </font>
    <font>
      <sz val="12"/>
      <color indexed="8"/>
      <name val="楷体"/>
      <charset val="134"/>
    </font>
    <font>
      <sz val="12"/>
      <name val="楷体"/>
      <charset val="134"/>
    </font>
    <font>
      <sz val="18"/>
      <color indexed="8"/>
      <name val="楷体"/>
      <charset val="134"/>
    </font>
    <font>
      <sz val="15"/>
      <color indexed="8"/>
      <name val="楷体"/>
      <charset val="134"/>
    </font>
    <font>
      <sz val="18"/>
      <name val="宋体"/>
      <charset val="134"/>
    </font>
    <font>
      <b/>
      <sz val="20"/>
      <color rgb="FF000000"/>
      <name val="宋体"/>
      <charset val="134"/>
    </font>
    <font>
      <b/>
      <sz val="30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5"/>
      <color indexed="8"/>
      <name val="宋体"/>
      <charset val="134"/>
    </font>
    <font>
      <sz val="16"/>
      <color indexed="8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21" fillId="0" borderId="0">
      <alignment vertical="center"/>
    </xf>
    <xf numFmtId="0" fontId="22" fillId="0" borderId="0">
      <alignment vertical="center"/>
    </xf>
    <xf numFmtId="0" fontId="23" fillId="7" borderId="18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19">
      <alignment vertical="center"/>
    </xf>
    <xf numFmtId="0" fontId="28" fillId="0" borderId="19">
      <alignment vertical="center"/>
    </xf>
    <xf numFmtId="0" fontId="29" fillId="0" borderId="20">
      <alignment vertical="center"/>
    </xf>
    <xf numFmtId="0" fontId="29" fillId="0" borderId="0">
      <alignment vertical="center"/>
    </xf>
    <xf numFmtId="0" fontId="30" fillId="8" borderId="21">
      <alignment vertical="center"/>
    </xf>
    <xf numFmtId="0" fontId="31" fillId="9" borderId="22">
      <alignment vertical="center"/>
    </xf>
    <xf numFmtId="0" fontId="32" fillId="9" borderId="21">
      <alignment vertical="center"/>
    </xf>
    <xf numFmtId="0" fontId="33" fillId="10" borderId="23">
      <alignment vertical="center"/>
    </xf>
    <xf numFmtId="0" fontId="34" fillId="0" borderId="24">
      <alignment vertical="center"/>
    </xf>
    <xf numFmtId="0" fontId="35" fillId="0" borderId="25">
      <alignment vertical="center"/>
    </xf>
    <xf numFmtId="0" fontId="36" fillId="11" borderId="0">
      <alignment vertical="center"/>
    </xf>
    <xf numFmtId="0" fontId="37" fillId="12" borderId="0">
      <alignment vertical="center"/>
    </xf>
    <xf numFmtId="0" fontId="38" fillId="13" borderId="0">
      <alignment vertical="center"/>
    </xf>
    <xf numFmtId="0" fontId="39" fillId="14" borderId="0">
      <alignment vertical="center"/>
    </xf>
    <xf numFmtId="0" fontId="40" fillId="15" borderId="0">
      <alignment vertical="center"/>
    </xf>
    <xf numFmtId="0" fontId="40" fillId="16" borderId="0">
      <alignment vertical="center"/>
    </xf>
    <xf numFmtId="0" fontId="39" fillId="17" borderId="0">
      <alignment vertical="center"/>
    </xf>
    <xf numFmtId="0" fontId="39" fillId="18" borderId="0">
      <alignment vertical="center"/>
    </xf>
    <xf numFmtId="0" fontId="40" fillId="19" borderId="0">
      <alignment vertical="center"/>
    </xf>
    <xf numFmtId="0" fontId="40" fillId="20" borderId="0">
      <alignment vertical="center"/>
    </xf>
    <xf numFmtId="0" fontId="39" fillId="21" borderId="0">
      <alignment vertical="center"/>
    </xf>
    <xf numFmtId="0" fontId="39" fillId="22" borderId="0">
      <alignment vertical="center"/>
    </xf>
    <xf numFmtId="0" fontId="40" fillId="23" borderId="0">
      <alignment vertical="center"/>
    </xf>
    <xf numFmtId="0" fontId="40" fillId="24" borderId="0">
      <alignment vertical="center"/>
    </xf>
    <xf numFmtId="0" fontId="39" fillId="25" borderId="0">
      <alignment vertical="center"/>
    </xf>
    <xf numFmtId="0" fontId="39" fillId="26" borderId="0">
      <alignment vertical="center"/>
    </xf>
    <xf numFmtId="0" fontId="40" fillId="27" borderId="0">
      <alignment vertical="center"/>
    </xf>
    <xf numFmtId="0" fontId="40" fillId="28" borderId="0">
      <alignment vertical="center"/>
    </xf>
    <xf numFmtId="0" fontId="39" fillId="29" borderId="0">
      <alignment vertical="center"/>
    </xf>
    <xf numFmtId="0" fontId="39" fillId="30" borderId="0">
      <alignment vertical="center"/>
    </xf>
    <xf numFmtId="0" fontId="40" fillId="31" borderId="0">
      <alignment vertical="center"/>
    </xf>
    <xf numFmtId="0" fontId="40" fillId="32" borderId="0">
      <alignment vertical="center"/>
    </xf>
    <xf numFmtId="0" fontId="39" fillId="33" borderId="0">
      <alignment vertical="center"/>
    </xf>
    <xf numFmtId="0" fontId="39" fillId="34" borderId="0">
      <alignment vertical="center"/>
    </xf>
    <xf numFmtId="0" fontId="40" fillId="35" borderId="0">
      <alignment vertical="center"/>
    </xf>
    <xf numFmtId="0" fontId="40" fillId="36" borderId="0">
      <alignment vertical="center"/>
    </xf>
    <xf numFmtId="0" fontId="39" fillId="37" borderId="0">
      <alignment vertical="center"/>
    </xf>
    <xf numFmtId="0" fontId="0" fillId="0" borderId="0">
      <alignment vertical="center"/>
    </xf>
  </cellStyleXfs>
  <cellXfs count="138">
    <xf numFmtId="0" fontId="0" fillId="0" borderId="0" xfId="0" applyProtection="1"/>
    <xf numFmtId="0" fontId="1" fillId="0" borderId="0" xfId="0" applyFont="1" applyProtection="1"/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vertical="center"/>
    </xf>
    <xf numFmtId="178" fontId="4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177" fontId="3" fillId="2" borderId="1" xfId="49" applyNumberFormat="1" applyFont="1" applyFill="1" applyBorder="1" applyAlignment="1">
      <alignment horizontal="center" vertical="center"/>
    </xf>
    <xf numFmtId="177" fontId="4" fillId="2" borderId="1" xfId="49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9" fillId="2" borderId="9" xfId="0" applyNumberFormat="1" applyFont="1" applyFill="1" applyBorder="1" applyAlignment="1" applyProtection="1">
      <alignment horizontal="center" vertical="center"/>
    </xf>
    <xf numFmtId="176" fontId="9" fillId="2" borderId="8" xfId="0" applyNumberFormat="1" applyFont="1" applyFill="1" applyBorder="1" applyAlignment="1" applyProtection="1">
      <alignment horizontal="left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178" fontId="10" fillId="2" borderId="1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7" fillId="2" borderId="9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vertical="center" wrapText="1"/>
    </xf>
    <xf numFmtId="49" fontId="11" fillId="2" borderId="10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178" fontId="12" fillId="2" borderId="2" xfId="0" applyNumberFormat="1" applyFont="1" applyFill="1" applyBorder="1" applyAlignment="1" applyProtection="1">
      <alignment horizontal="center" vertical="center" wrapText="1"/>
    </xf>
    <xf numFmtId="178" fontId="12" fillId="2" borderId="8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178" fontId="12" fillId="2" borderId="5" xfId="0" applyNumberFormat="1" applyFont="1" applyFill="1" applyBorder="1" applyAlignment="1" applyProtection="1">
      <alignment horizontal="center" vertical="center" wrapText="1"/>
    </xf>
    <xf numFmtId="9" fontId="12" fillId="2" borderId="2" xfId="3" applyFont="1" applyFill="1" applyBorder="1" applyAlignment="1" applyProtection="1">
      <alignment horizontal="center" vertical="center" wrapText="1"/>
    </xf>
    <xf numFmtId="9" fontId="12" fillId="2" borderId="3" xfId="3" applyFont="1" applyFill="1" applyBorder="1" applyAlignment="1" applyProtection="1">
      <alignment horizontal="center" vertical="center" wrapText="1"/>
    </xf>
    <xf numFmtId="9" fontId="12" fillId="2" borderId="4" xfId="3" applyFont="1" applyFill="1" applyBorder="1" applyAlignment="1" applyProtection="1">
      <alignment horizontal="center" vertical="center" wrapText="1"/>
    </xf>
    <xf numFmtId="9" fontId="12" fillId="2" borderId="5" xfId="3" applyFont="1" applyFill="1" applyBorder="1" applyAlignment="1" applyProtection="1">
      <alignment horizontal="center" vertical="center" wrapText="1"/>
    </xf>
    <xf numFmtId="9" fontId="12" fillId="2" borderId="6" xfId="3" applyFont="1" applyFill="1" applyBorder="1" applyAlignment="1" applyProtection="1">
      <alignment horizontal="center" vertical="center" wrapText="1"/>
    </xf>
    <xf numFmtId="9" fontId="12" fillId="2" borderId="7" xfId="3" applyFont="1" applyFill="1" applyBorder="1" applyAlignment="1" applyProtection="1">
      <alignment horizontal="center" vertical="center" wrapText="1"/>
    </xf>
    <xf numFmtId="178" fontId="12" fillId="2" borderId="12" xfId="0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vertical="center"/>
    </xf>
    <xf numFmtId="49" fontId="13" fillId="3" borderId="0" xfId="0" applyNumberFormat="1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horizontal="left"/>
    </xf>
    <xf numFmtId="0" fontId="0" fillId="3" borderId="0" xfId="0" applyFont="1" applyFill="1" applyAlignment="1" applyProtection="1">
      <alignment horizontal="center" vertical="center"/>
    </xf>
    <xf numFmtId="0" fontId="0" fillId="5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horizontal="center" wrapText="1"/>
    </xf>
    <xf numFmtId="0" fontId="0" fillId="3" borderId="0" xfId="0" applyFont="1" applyFill="1" applyAlignment="1" applyProtection="1">
      <alignment horizontal="center"/>
    </xf>
    <xf numFmtId="0" fontId="0" fillId="2" borderId="0" xfId="0" applyFont="1" applyFill="1" applyProtection="1"/>
    <xf numFmtId="0" fontId="14" fillId="6" borderId="2" xfId="0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 vertical="center"/>
    </xf>
    <xf numFmtId="0" fontId="15" fillId="6" borderId="6" xfId="0" applyFont="1" applyFill="1" applyBorder="1" applyAlignment="1" applyProtection="1">
      <alignment horizontal="center" vertical="center"/>
    </xf>
    <xf numFmtId="49" fontId="16" fillId="6" borderId="1" xfId="0" applyNumberFormat="1" applyFont="1" applyFill="1" applyBorder="1" applyAlignment="1" applyProtection="1">
      <alignment horizontal="center" vertical="center"/>
    </xf>
    <xf numFmtId="0" fontId="17" fillId="6" borderId="1" xfId="0" applyFont="1" applyFill="1" applyBorder="1" applyAlignment="1" applyProtection="1">
      <alignment vertical="center" wrapText="1"/>
    </xf>
    <xf numFmtId="0" fontId="17" fillId="6" borderId="1" xfId="0" applyFont="1" applyFill="1" applyBorder="1" applyAlignment="1" applyProtection="1">
      <alignment horizontal="center" vertical="center" wrapText="1"/>
    </xf>
    <xf numFmtId="176" fontId="17" fillId="6" borderId="1" xfId="0" applyNumberFormat="1" applyFont="1" applyFill="1" applyBorder="1" applyAlignment="1" applyProtection="1">
      <alignment horizontal="center" vertical="center"/>
    </xf>
    <xf numFmtId="177" fontId="17" fillId="6" borderId="1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7" fillId="6" borderId="1" xfId="0" applyFont="1" applyFill="1" applyBorder="1" applyAlignment="1" applyProtection="1">
      <alignment horizontal="left" vertical="center"/>
    </xf>
    <xf numFmtId="0" fontId="17" fillId="6" borderId="9" xfId="0" applyFont="1" applyFill="1" applyBorder="1" applyAlignment="1" applyProtection="1">
      <alignment horizontal="center" vertical="center"/>
    </xf>
    <xf numFmtId="0" fontId="17" fillId="6" borderId="16" xfId="0" applyFont="1" applyFill="1" applyBorder="1" applyAlignment="1" applyProtection="1">
      <alignment horizontal="center" vertical="center"/>
    </xf>
    <xf numFmtId="0" fontId="17" fillId="6" borderId="15" xfId="0" applyFont="1" applyFill="1" applyBorder="1" applyAlignment="1" applyProtection="1">
      <alignment horizontal="center" vertical="center"/>
    </xf>
    <xf numFmtId="49" fontId="16" fillId="6" borderId="10" xfId="0" applyNumberFormat="1" applyFont="1" applyFill="1" applyBorder="1" applyAlignment="1" applyProtection="1">
      <alignment horizontal="center" vertical="center"/>
    </xf>
    <xf numFmtId="0" fontId="18" fillId="6" borderId="2" xfId="0" applyFont="1" applyFill="1" applyBorder="1" applyAlignment="1" applyProtection="1">
      <alignment horizontal="center" vertical="center" wrapText="1"/>
    </xf>
    <xf numFmtId="0" fontId="18" fillId="6" borderId="3" xfId="0" applyFont="1" applyFill="1" applyBorder="1" applyAlignment="1" applyProtection="1">
      <alignment horizontal="center" vertical="center" wrapText="1"/>
    </xf>
    <xf numFmtId="0" fontId="18" fillId="6" borderId="4" xfId="0" applyFont="1" applyFill="1" applyBorder="1" applyAlignment="1" applyProtection="1">
      <alignment horizontal="center" vertical="center" wrapText="1"/>
    </xf>
    <xf numFmtId="178" fontId="18" fillId="6" borderId="2" xfId="0" applyNumberFormat="1" applyFont="1" applyFill="1" applyBorder="1" applyAlignment="1" applyProtection="1">
      <alignment horizontal="center" vertical="center" wrapText="1"/>
    </xf>
    <xf numFmtId="178" fontId="18" fillId="6" borderId="3" xfId="0" applyNumberFormat="1" applyFont="1" applyFill="1" applyBorder="1" applyAlignment="1" applyProtection="1">
      <alignment horizontal="center" vertical="center" wrapText="1"/>
    </xf>
    <xf numFmtId="49" fontId="16" fillId="6" borderId="11" xfId="0" applyNumberFormat="1" applyFont="1" applyFill="1" applyBorder="1" applyAlignment="1" applyProtection="1">
      <alignment horizontal="center" vertical="center"/>
    </xf>
    <xf numFmtId="0" fontId="18" fillId="6" borderId="5" xfId="0" applyFont="1" applyFill="1" applyBorder="1" applyAlignment="1" applyProtection="1">
      <alignment horizontal="center" vertical="center" wrapText="1"/>
    </xf>
    <xf numFmtId="0" fontId="18" fillId="6" borderId="6" xfId="0" applyFont="1" applyFill="1" applyBorder="1" applyAlignment="1" applyProtection="1">
      <alignment horizontal="center" vertical="center" wrapText="1"/>
    </xf>
    <xf numFmtId="0" fontId="18" fillId="6" borderId="7" xfId="0" applyFont="1" applyFill="1" applyBorder="1" applyAlignment="1" applyProtection="1">
      <alignment horizontal="center" vertical="center" wrapText="1"/>
    </xf>
    <xf numFmtId="178" fontId="18" fillId="6" borderId="5" xfId="0" applyNumberFormat="1" applyFont="1" applyFill="1" applyBorder="1" applyAlignment="1" applyProtection="1">
      <alignment horizontal="center" vertical="center" wrapText="1"/>
    </xf>
    <xf numFmtId="178" fontId="18" fillId="6" borderId="6" xfId="0" applyNumberFormat="1" applyFont="1" applyFill="1" applyBorder="1" applyAlignment="1" applyProtection="1">
      <alignment horizontal="center" vertical="center" wrapText="1"/>
    </xf>
    <xf numFmtId="49" fontId="19" fillId="6" borderId="9" xfId="0" applyNumberFormat="1" applyFont="1" applyFill="1" applyBorder="1" applyAlignment="1" applyProtection="1">
      <alignment horizontal="center" vertical="center"/>
    </xf>
    <xf numFmtId="49" fontId="19" fillId="6" borderId="16" xfId="0" applyNumberFormat="1" applyFont="1" applyFill="1" applyBorder="1" applyAlignment="1" applyProtection="1">
      <alignment horizontal="left" vertical="center"/>
    </xf>
    <xf numFmtId="49" fontId="19" fillId="6" borderId="16" xfId="0" applyNumberFormat="1" applyFont="1" applyFill="1" applyBorder="1" applyAlignment="1" applyProtection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0" fillId="2" borderId="0" xfId="0" applyFont="1" applyFill="1" applyAlignment="1" applyProtection="1">
      <alignment horizontal="center" vertical="center"/>
    </xf>
    <xf numFmtId="0" fontId="15" fillId="6" borderId="3" xfId="0" applyFont="1" applyFill="1" applyBorder="1" applyAlignment="1" applyProtection="1">
      <alignment horizontal="center" vertical="center"/>
    </xf>
    <xf numFmtId="0" fontId="15" fillId="6" borderId="4" xfId="0" applyFont="1" applyFill="1" applyBorder="1" applyAlignment="1" applyProtection="1">
      <alignment horizontal="center" vertical="center"/>
    </xf>
    <xf numFmtId="0" fontId="15" fillId="6" borderId="6" xfId="0" applyFont="1" applyFill="1" applyBorder="1" applyAlignment="1" applyProtection="1">
      <alignment horizontal="center" vertical="center"/>
    </xf>
    <xf numFmtId="0" fontId="15" fillId="6" borderId="7" xfId="0" applyFont="1" applyFill="1" applyBorder="1" applyAlignment="1" applyProtection="1">
      <alignment horizontal="center" vertical="center"/>
    </xf>
    <xf numFmtId="178" fontId="17" fillId="6" borderId="9" xfId="0" applyNumberFormat="1" applyFont="1" applyFill="1" applyBorder="1" applyAlignment="1" applyProtection="1">
      <alignment horizontal="center" vertical="center"/>
    </xf>
    <xf numFmtId="178" fontId="17" fillId="6" borderId="10" xfId="0" applyNumberFormat="1" applyFont="1" applyFill="1" applyBorder="1" applyAlignment="1" applyProtection="1">
      <alignment vertical="center"/>
    </xf>
    <xf numFmtId="0" fontId="17" fillId="6" borderId="15" xfId="0" applyFont="1" applyFill="1" applyBorder="1" applyAlignment="1" applyProtection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/>
    </xf>
    <xf numFmtId="178" fontId="17" fillId="6" borderId="1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 wrapText="1"/>
    </xf>
    <xf numFmtId="177" fontId="20" fillId="3" borderId="9" xfId="0" applyNumberFormat="1" applyFont="1" applyFill="1" applyBorder="1" applyAlignment="1" applyProtection="1">
      <alignment horizontal="center" vertical="center"/>
    </xf>
    <xf numFmtId="178" fontId="17" fillId="6" borderId="1" xfId="0" applyNumberFormat="1" applyFont="1" applyFill="1" applyBorder="1" applyAlignment="1" applyProtection="1">
      <alignment vertical="center" wrapText="1"/>
    </xf>
    <xf numFmtId="178" fontId="17" fillId="6" borderId="1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 wrapText="1"/>
    </xf>
    <xf numFmtId="179" fontId="17" fillId="6" borderId="1" xfId="0" applyNumberFormat="1" applyFont="1" applyFill="1" applyBorder="1" applyAlignment="1" applyProtection="1">
      <alignment horizontal="center" vertical="center"/>
    </xf>
    <xf numFmtId="0" fontId="17" fillId="6" borderId="1" xfId="0" applyFont="1" applyFill="1" applyBorder="1" applyAlignment="1" applyProtection="1">
      <alignment vertical="center"/>
    </xf>
    <xf numFmtId="178" fontId="18" fillId="6" borderId="3" xfId="0" applyNumberFormat="1" applyFont="1" applyFill="1" applyBorder="1" applyAlignment="1" applyProtection="1">
      <alignment horizontal="center" vertical="center" wrapText="1"/>
    </xf>
    <xf numFmtId="0" fontId="17" fillId="6" borderId="10" xfId="0" applyFont="1" applyFill="1" applyBorder="1" applyAlignment="1" applyProtection="1">
      <alignment horizontal="left" vertical="center"/>
    </xf>
    <xf numFmtId="0" fontId="0" fillId="6" borderId="0" xfId="0" applyFont="1" applyFill="1" applyAlignment="1" applyProtection="1">
      <alignment horizontal="center"/>
    </xf>
    <xf numFmtId="178" fontId="18" fillId="6" borderId="6" xfId="0" applyNumberFormat="1" applyFont="1" applyFill="1" applyBorder="1" applyAlignment="1" applyProtection="1">
      <alignment horizontal="center" vertical="center" wrapText="1"/>
    </xf>
    <xf numFmtId="0" fontId="17" fillId="6" borderId="11" xfId="0" applyFont="1" applyFill="1" applyBorder="1" applyAlignment="1" applyProtection="1">
      <alignment horizontal="left" vertical="center"/>
    </xf>
    <xf numFmtId="49" fontId="19" fillId="6" borderId="16" xfId="0" applyNumberFormat="1" applyFont="1" applyFill="1" applyBorder="1" applyAlignment="1" applyProtection="1">
      <alignment horizontal="center" vertical="center"/>
    </xf>
    <xf numFmtId="49" fontId="19" fillId="6" borderId="15" xfId="0" applyNumberFormat="1" applyFont="1" applyFill="1" applyBorder="1" applyAlignment="1" applyProtection="1">
      <alignment horizontal="left" vertical="center"/>
    </xf>
    <xf numFmtId="0" fontId="0" fillId="2" borderId="0" xfId="0" applyFont="1" applyFill="1" applyAlignment="1" applyProtection="1">
      <alignment horizontal="center" wrapText="1"/>
    </xf>
    <xf numFmtId="0" fontId="0" fillId="2" borderId="0" xfId="0" applyFont="1" applyFill="1" applyAlignment="1" applyProtection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创艺装饰公司预算定额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5"/>
  <sheetViews>
    <sheetView tabSelected="1" view="pageBreakPreview" zoomScaleNormal="100" workbookViewId="0">
      <pane ySplit="3" topLeftCell="A10" activePane="bottomLeft" state="frozen"/>
      <selection/>
      <selection pane="bottomLeft" activeCell="J15" sqref="J15:J20"/>
    </sheetView>
  </sheetViews>
  <sheetFormatPr defaultColWidth="9" defaultRowHeight="22.2" customHeight="1"/>
  <cols>
    <col min="1" max="1" width="14.9" style="61" customWidth="1"/>
    <col min="2" max="2" width="28.5" style="62" customWidth="1"/>
    <col min="3" max="3" width="6.5" style="63" customWidth="1"/>
    <col min="4" max="4" width="9.875" style="63" customWidth="1"/>
    <col min="5" max="5" width="11.875" style="63" customWidth="1"/>
    <col min="6" max="6" width="10.25" style="63" customWidth="1"/>
    <col min="7" max="7" width="11.875" style="63" customWidth="1"/>
    <col min="8" max="8" width="11.5" style="64" customWidth="1"/>
    <col min="9" max="10" width="15.125" style="63" customWidth="1"/>
    <col min="11" max="11" width="40.25" style="65" customWidth="1"/>
    <col min="12" max="12" width="9.625" style="66" customWidth="1"/>
    <col min="13" max="16" width="9" style="66" customWidth="1"/>
    <col min="17" max="17" width="16.625" style="66" customWidth="1"/>
    <col min="18" max="258" width="9" style="67" customWidth="1"/>
  </cols>
  <sheetData>
    <row r="1" ht="30" customHeight="1" spans="1:1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113"/>
      <c r="K1" s="114"/>
    </row>
    <row r="2" ht="15" customHeight="1" spans="1:11">
      <c r="A2" s="70"/>
      <c r="B2" s="71"/>
      <c r="C2" s="71"/>
      <c r="D2" s="71"/>
      <c r="E2" s="71"/>
      <c r="F2" s="71"/>
      <c r="G2" s="71"/>
      <c r="H2" s="71"/>
      <c r="I2" s="71"/>
      <c r="J2" s="115"/>
      <c r="K2" s="116"/>
    </row>
    <row r="3" ht="30" customHeight="1" spans="1:11">
      <c r="A3" s="72" t="s">
        <v>1</v>
      </c>
      <c r="B3" s="73" t="s">
        <v>2</v>
      </c>
      <c r="C3" s="74" t="s">
        <v>3</v>
      </c>
      <c r="D3" s="75" t="s">
        <v>4</v>
      </c>
      <c r="E3" s="75" t="s">
        <v>5</v>
      </c>
      <c r="F3" s="75" t="s">
        <v>6</v>
      </c>
      <c r="G3" s="76" t="s">
        <v>7</v>
      </c>
      <c r="H3" s="76" t="s">
        <v>8</v>
      </c>
      <c r="I3" s="117" t="s">
        <v>9</v>
      </c>
      <c r="J3" s="118" t="s">
        <v>10</v>
      </c>
      <c r="K3" s="119" t="s">
        <v>11</v>
      </c>
    </row>
    <row r="4" s="60" customFormat="1" ht="29" customHeight="1" spans="1:11">
      <c r="A4" s="77" t="s">
        <v>12</v>
      </c>
      <c r="B4" s="78" t="s">
        <v>13</v>
      </c>
      <c r="C4" s="78" t="s">
        <v>14</v>
      </c>
      <c r="D4" s="78">
        <v>1</v>
      </c>
      <c r="E4" s="79">
        <v>40</v>
      </c>
      <c r="F4" s="80">
        <v>0</v>
      </c>
      <c r="G4" s="81">
        <v>0</v>
      </c>
      <c r="H4" s="82">
        <f>E4*F4</f>
        <v>0</v>
      </c>
      <c r="I4" s="120">
        <v>40</v>
      </c>
      <c r="J4" s="121"/>
      <c r="K4" s="122" t="s">
        <v>15</v>
      </c>
    </row>
    <row r="5" s="60" customFormat="1" ht="29" customHeight="1" spans="1:11">
      <c r="A5" s="83"/>
      <c r="B5" s="78" t="s">
        <v>16</v>
      </c>
      <c r="C5" s="78" t="s">
        <v>17</v>
      </c>
      <c r="D5" s="78">
        <v>1</v>
      </c>
      <c r="E5" s="79">
        <v>60</v>
      </c>
      <c r="F5" s="80">
        <v>0</v>
      </c>
      <c r="G5" s="81">
        <v>0</v>
      </c>
      <c r="H5" s="82">
        <f>E5*F5</f>
        <v>0</v>
      </c>
      <c r="I5" s="120">
        <v>60</v>
      </c>
      <c r="J5" s="121"/>
      <c r="K5" s="122"/>
    </row>
    <row r="6" s="60" customFormat="1" ht="29" customHeight="1" spans="1:11">
      <c r="A6" s="83"/>
      <c r="B6" s="78" t="s">
        <v>18</v>
      </c>
      <c r="C6" s="78" t="s">
        <v>14</v>
      </c>
      <c r="D6" s="78">
        <v>1</v>
      </c>
      <c r="E6" s="79">
        <v>80</v>
      </c>
      <c r="F6" s="80">
        <v>0</v>
      </c>
      <c r="G6" s="81">
        <v>0</v>
      </c>
      <c r="H6" s="82">
        <f>E6*F6</f>
        <v>0</v>
      </c>
      <c r="I6" s="120">
        <v>80</v>
      </c>
      <c r="J6" s="121"/>
      <c r="K6" s="122"/>
    </row>
    <row r="7" s="60" customFormat="1" ht="29" customHeight="1" spans="1:11">
      <c r="A7" s="83"/>
      <c r="B7" s="78" t="s">
        <v>19</v>
      </c>
      <c r="C7" s="78" t="s">
        <v>14</v>
      </c>
      <c r="D7" s="78">
        <v>1</v>
      </c>
      <c r="E7" s="79">
        <v>60</v>
      </c>
      <c r="F7" s="80">
        <v>0</v>
      </c>
      <c r="G7" s="81">
        <v>0</v>
      </c>
      <c r="H7" s="82">
        <f>E7*F7</f>
        <v>0</v>
      </c>
      <c r="I7" s="120">
        <v>60</v>
      </c>
      <c r="J7" s="121"/>
      <c r="K7" s="122"/>
    </row>
    <row r="8" s="60" customFormat="1" ht="29" customHeight="1" spans="1:11">
      <c r="A8" s="83"/>
      <c r="B8" s="84" t="s">
        <v>20</v>
      </c>
      <c r="C8" s="78" t="s">
        <v>17</v>
      </c>
      <c r="D8" s="78">
        <v>1</v>
      </c>
      <c r="E8" s="79">
        <v>30</v>
      </c>
      <c r="F8" s="80">
        <v>0</v>
      </c>
      <c r="G8" s="81">
        <v>0</v>
      </c>
      <c r="H8" s="82">
        <v>30</v>
      </c>
      <c r="I8" s="123">
        <f t="shared" ref="I8:I32" si="0">D8*H8</f>
        <v>30</v>
      </c>
      <c r="J8" s="121"/>
      <c r="K8" s="122"/>
    </row>
    <row r="9" s="60" customFormat="1" ht="29" customHeight="1" spans="1:11">
      <c r="A9" s="83"/>
      <c r="B9" s="84" t="s">
        <v>21</v>
      </c>
      <c r="C9" s="78" t="s">
        <v>17</v>
      </c>
      <c r="D9" s="78">
        <v>1</v>
      </c>
      <c r="E9" s="79">
        <v>30</v>
      </c>
      <c r="F9" s="80">
        <v>0</v>
      </c>
      <c r="G9" s="81">
        <v>0</v>
      </c>
      <c r="H9" s="82">
        <v>30</v>
      </c>
      <c r="I9" s="123">
        <f t="shared" si="0"/>
        <v>30</v>
      </c>
      <c r="J9" s="121"/>
      <c r="K9" s="122"/>
    </row>
    <row r="10" s="60" customFormat="1" ht="29" customHeight="1" spans="1:11">
      <c r="A10" s="83"/>
      <c r="B10" s="84" t="s">
        <v>22</v>
      </c>
      <c r="C10" s="78" t="s">
        <v>17</v>
      </c>
      <c r="D10" s="78">
        <v>1</v>
      </c>
      <c r="E10" s="79">
        <v>35</v>
      </c>
      <c r="F10" s="80">
        <v>0</v>
      </c>
      <c r="G10" s="81">
        <v>0</v>
      </c>
      <c r="H10" s="82">
        <v>35</v>
      </c>
      <c r="I10" s="123">
        <f t="shared" si="0"/>
        <v>35</v>
      </c>
      <c r="J10" s="121"/>
      <c r="K10" s="122"/>
    </row>
    <row r="11" s="60" customFormat="1" ht="29" customHeight="1" spans="1:11">
      <c r="A11" s="83"/>
      <c r="B11" s="84" t="s">
        <v>23</v>
      </c>
      <c r="C11" s="78" t="s">
        <v>17</v>
      </c>
      <c r="D11" s="78">
        <v>1</v>
      </c>
      <c r="E11" s="79">
        <v>50</v>
      </c>
      <c r="F11" s="80">
        <v>0</v>
      </c>
      <c r="G11" s="81">
        <v>0</v>
      </c>
      <c r="H11" s="82">
        <v>50</v>
      </c>
      <c r="I11" s="123">
        <f t="shared" si="0"/>
        <v>50</v>
      </c>
      <c r="J11" s="121"/>
      <c r="K11" s="122"/>
    </row>
    <row r="12" s="60" customFormat="1" ht="29" customHeight="1" spans="1:11">
      <c r="A12" s="83"/>
      <c r="B12" s="84" t="s">
        <v>24</v>
      </c>
      <c r="C12" s="78" t="s">
        <v>17</v>
      </c>
      <c r="D12" s="78">
        <v>1</v>
      </c>
      <c r="E12" s="79">
        <v>35</v>
      </c>
      <c r="F12" s="80">
        <v>0</v>
      </c>
      <c r="G12" s="81">
        <v>0</v>
      </c>
      <c r="H12" s="82">
        <v>35</v>
      </c>
      <c r="I12" s="123">
        <f t="shared" si="0"/>
        <v>35</v>
      </c>
      <c r="J12" s="121"/>
      <c r="K12" s="122"/>
    </row>
    <row r="13" s="60" customFormat="1" ht="29" customHeight="1" spans="1:11">
      <c r="A13" s="83"/>
      <c r="B13" s="84" t="s">
        <v>25</v>
      </c>
      <c r="C13" s="78" t="s">
        <v>17</v>
      </c>
      <c r="D13" s="78">
        <v>1</v>
      </c>
      <c r="E13" s="79">
        <v>75</v>
      </c>
      <c r="F13" s="80">
        <v>0</v>
      </c>
      <c r="G13" s="81">
        <v>0</v>
      </c>
      <c r="H13" s="82">
        <v>75</v>
      </c>
      <c r="I13" s="123">
        <f t="shared" si="0"/>
        <v>75</v>
      </c>
      <c r="J13" s="121"/>
      <c r="K13" s="122"/>
    </row>
    <row r="14" s="60" customFormat="1" ht="29" customHeight="1" spans="1:11">
      <c r="A14" s="85" t="s">
        <v>26</v>
      </c>
      <c r="B14" s="86" t="s">
        <v>27</v>
      </c>
      <c r="C14" s="78" t="s">
        <v>17</v>
      </c>
      <c r="D14" s="78">
        <v>1</v>
      </c>
      <c r="E14" s="79">
        <v>2500</v>
      </c>
      <c r="F14" s="80">
        <v>0</v>
      </c>
      <c r="G14" s="81">
        <v>0</v>
      </c>
      <c r="H14" s="82">
        <v>2500</v>
      </c>
      <c r="I14" s="123">
        <f t="shared" si="0"/>
        <v>2500</v>
      </c>
      <c r="J14" s="124" t="s">
        <v>28</v>
      </c>
      <c r="K14" s="122"/>
    </row>
    <row r="15" s="60" customFormat="1" ht="29" customHeight="1" spans="1:11">
      <c r="A15" s="85"/>
      <c r="B15" s="86" t="s">
        <v>29</v>
      </c>
      <c r="C15" s="78" t="s">
        <v>17</v>
      </c>
      <c r="D15" s="78">
        <v>1</v>
      </c>
      <c r="E15" s="79">
        <v>700</v>
      </c>
      <c r="F15" s="80"/>
      <c r="G15" s="81">
        <v>0</v>
      </c>
      <c r="H15" s="82">
        <v>700</v>
      </c>
      <c r="I15" s="123">
        <f t="shared" si="0"/>
        <v>700</v>
      </c>
      <c r="J15" s="121"/>
      <c r="K15" s="122"/>
    </row>
    <row r="16" s="60" customFormat="1" ht="29" customHeight="1" spans="1:11">
      <c r="A16" s="85" t="s">
        <v>30</v>
      </c>
      <c r="B16" s="86" t="s">
        <v>31</v>
      </c>
      <c r="C16" s="78" t="s">
        <v>32</v>
      </c>
      <c r="D16" s="78">
        <v>1</v>
      </c>
      <c r="E16" s="79"/>
      <c r="F16" s="80">
        <v>0</v>
      </c>
      <c r="G16" s="81">
        <v>0</v>
      </c>
      <c r="H16" s="82"/>
      <c r="I16" s="123">
        <f t="shared" si="0"/>
        <v>0</v>
      </c>
      <c r="J16" s="121"/>
      <c r="K16" s="122"/>
    </row>
    <row r="17" s="60" customFormat="1" ht="29" customHeight="1" spans="1:11">
      <c r="A17" s="85"/>
      <c r="B17" s="86" t="s">
        <v>33</v>
      </c>
      <c r="C17" s="78" t="s">
        <v>32</v>
      </c>
      <c r="D17" s="78">
        <v>1</v>
      </c>
      <c r="E17" s="79"/>
      <c r="F17" s="80">
        <v>0</v>
      </c>
      <c r="G17" s="81">
        <v>0</v>
      </c>
      <c r="H17" s="82"/>
      <c r="I17" s="123">
        <f t="shared" si="0"/>
        <v>0</v>
      </c>
      <c r="J17" s="121"/>
      <c r="K17" s="122"/>
    </row>
    <row r="18" s="60" customFormat="1" ht="29" customHeight="1" spans="1:11">
      <c r="A18" s="85"/>
      <c r="B18" s="86" t="s">
        <v>34</v>
      </c>
      <c r="C18" s="78" t="s">
        <v>32</v>
      </c>
      <c r="D18" s="78">
        <v>1</v>
      </c>
      <c r="E18" s="79"/>
      <c r="F18" s="80">
        <v>0</v>
      </c>
      <c r="G18" s="81">
        <v>0</v>
      </c>
      <c r="H18" s="82"/>
      <c r="I18" s="123">
        <f t="shared" si="0"/>
        <v>0</v>
      </c>
      <c r="J18" s="121"/>
      <c r="K18" s="122"/>
    </row>
    <row r="19" s="60" customFormat="1" ht="29" customHeight="1" spans="1:11">
      <c r="A19" s="85"/>
      <c r="B19" s="86" t="s">
        <v>35</v>
      </c>
      <c r="C19" s="78" t="s">
        <v>32</v>
      </c>
      <c r="D19" s="78">
        <v>2</v>
      </c>
      <c r="E19" s="79"/>
      <c r="F19" s="80">
        <v>0</v>
      </c>
      <c r="G19" s="81">
        <v>0</v>
      </c>
      <c r="H19" s="82"/>
      <c r="I19" s="123">
        <f t="shared" si="0"/>
        <v>0</v>
      </c>
      <c r="J19" s="121"/>
      <c r="K19" s="122"/>
    </row>
    <row r="20" s="60" customFormat="1" ht="29" customHeight="1" spans="1:11">
      <c r="A20" s="85"/>
      <c r="B20" s="86" t="s">
        <v>36</v>
      </c>
      <c r="C20" s="78" t="s">
        <v>32</v>
      </c>
      <c r="D20" s="78">
        <v>1</v>
      </c>
      <c r="E20" s="79"/>
      <c r="F20" s="80">
        <v>0</v>
      </c>
      <c r="G20" s="81">
        <v>0</v>
      </c>
      <c r="H20" s="82"/>
      <c r="I20" s="123">
        <f t="shared" si="0"/>
        <v>0</v>
      </c>
      <c r="J20" s="121"/>
      <c r="K20" s="122"/>
    </row>
    <row r="21" s="60" customFormat="1" ht="29" customHeight="1" spans="1:11">
      <c r="A21" s="85"/>
      <c r="B21" s="86" t="s">
        <v>37</v>
      </c>
      <c r="C21" s="78" t="s">
        <v>32</v>
      </c>
      <c r="D21" s="78">
        <v>1</v>
      </c>
      <c r="E21" s="79"/>
      <c r="F21" s="80">
        <v>0</v>
      </c>
      <c r="G21" s="81">
        <v>0</v>
      </c>
      <c r="H21" s="82"/>
      <c r="I21" s="123">
        <f t="shared" si="0"/>
        <v>0</v>
      </c>
      <c r="J21" s="121"/>
      <c r="K21" s="122"/>
    </row>
    <row r="22" s="60" customFormat="1" ht="29" customHeight="1" spans="1:11">
      <c r="A22" s="85"/>
      <c r="B22" s="86" t="s">
        <v>38</v>
      </c>
      <c r="C22" s="78" t="s">
        <v>32</v>
      </c>
      <c r="D22" s="78">
        <v>1</v>
      </c>
      <c r="E22" s="79"/>
      <c r="F22" s="80">
        <v>0</v>
      </c>
      <c r="G22" s="81">
        <v>0</v>
      </c>
      <c r="H22" s="82"/>
      <c r="I22" s="123">
        <f t="shared" si="0"/>
        <v>0</v>
      </c>
      <c r="J22" s="121"/>
      <c r="K22" s="122"/>
    </row>
    <row r="23" s="60" customFormat="1" ht="29" customHeight="1" spans="1:11">
      <c r="A23" s="85"/>
      <c r="B23" s="86" t="s">
        <v>39</v>
      </c>
      <c r="C23" s="78" t="s">
        <v>32</v>
      </c>
      <c r="D23" s="78">
        <v>2</v>
      </c>
      <c r="E23" s="79"/>
      <c r="F23" s="80">
        <v>0</v>
      </c>
      <c r="G23" s="81">
        <v>0</v>
      </c>
      <c r="H23" s="82"/>
      <c r="I23" s="123">
        <f t="shared" si="0"/>
        <v>0</v>
      </c>
      <c r="J23" s="121"/>
      <c r="K23" s="122"/>
    </row>
    <row r="24" s="60" customFormat="1" ht="29" customHeight="1" spans="1:11">
      <c r="A24" s="85"/>
      <c r="B24" s="86" t="s">
        <v>40</v>
      </c>
      <c r="C24" s="78" t="s">
        <v>32</v>
      </c>
      <c r="D24" s="78">
        <v>1</v>
      </c>
      <c r="E24" s="79"/>
      <c r="F24" s="80">
        <v>0</v>
      </c>
      <c r="G24" s="81">
        <v>0</v>
      </c>
      <c r="H24" s="82"/>
      <c r="I24" s="123">
        <f t="shared" si="0"/>
        <v>0</v>
      </c>
      <c r="J24" s="121"/>
      <c r="K24" s="122"/>
    </row>
    <row r="25" s="60" customFormat="1" ht="29" customHeight="1" spans="1:11">
      <c r="A25" s="85"/>
      <c r="B25" s="87" t="s">
        <v>41</v>
      </c>
      <c r="C25" s="88"/>
      <c r="D25" s="86"/>
      <c r="E25" s="79">
        <v>4200</v>
      </c>
      <c r="F25" s="80">
        <v>0</v>
      </c>
      <c r="G25" s="81">
        <v>0</v>
      </c>
      <c r="H25" s="82">
        <v>4200</v>
      </c>
      <c r="I25" s="123">
        <v>4200</v>
      </c>
      <c r="J25" s="124" t="s">
        <v>42</v>
      </c>
      <c r="K25" s="122"/>
    </row>
    <row r="26" s="60" customFormat="1" ht="409" customHeight="1" spans="1:11">
      <c r="A26" s="89" t="s">
        <v>43</v>
      </c>
      <c r="B26" s="86" t="s">
        <v>44</v>
      </c>
      <c r="C26" s="78" t="s">
        <v>17</v>
      </c>
      <c r="D26" s="78">
        <v>1</v>
      </c>
      <c r="E26" s="90">
        <v>65000</v>
      </c>
      <c r="F26" s="80">
        <v>0</v>
      </c>
      <c r="G26" s="81">
        <v>0</v>
      </c>
      <c r="H26" s="82">
        <f>E26</f>
        <v>65000</v>
      </c>
      <c r="I26" s="123">
        <f>D26*H26</f>
        <v>65000</v>
      </c>
      <c r="J26" s="125" t="s">
        <v>45</v>
      </c>
      <c r="K26" s="126"/>
    </row>
    <row r="27" ht="21" customHeight="1" spans="1:17">
      <c r="A27" s="72"/>
      <c r="B27" s="91" t="s">
        <v>46</v>
      </c>
      <c r="C27" s="92" t="s">
        <v>47</v>
      </c>
      <c r="D27" s="93"/>
      <c r="E27" s="93"/>
      <c r="F27" s="93"/>
      <c r="G27" s="93"/>
      <c r="H27" s="94"/>
      <c r="I27" s="127">
        <f>SUM(I4:I26)</f>
        <v>72895</v>
      </c>
      <c r="J27" s="127"/>
      <c r="K27" s="128"/>
      <c r="L27" s="67"/>
      <c r="M27" s="67"/>
      <c r="N27" s="67"/>
      <c r="O27" s="67"/>
      <c r="P27" s="67"/>
      <c r="Q27" s="67"/>
    </row>
    <row r="28" ht="15" customHeight="1" spans="1:16">
      <c r="A28" s="95" t="s">
        <v>47</v>
      </c>
      <c r="B28" s="96" t="s">
        <v>48</v>
      </c>
      <c r="C28" s="97"/>
      <c r="D28" s="97"/>
      <c r="E28" s="98"/>
      <c r="F28" s="99">
        <f>I27</f>
        <v>72895</v>
      </c>
      <c r="G28" s="100"/>
      <c r="H28" s="100"/>
      <c r="I28" s="100"/>
      <c r="J28" s="129"/>
      <c r="K28" s="130"/>
      <c r="L28" s="131"/>
      <c r="M28" s="131"/>
      <c r="N28" s="131"/>
      <c r="O28" s="131"/>
      <c r="P28" s="131"/>
    </row>
    <row r="29" ht="15" customHeight="1" spans="1:16">
      <c r="A29" s="101"/>
      <c r="B29" s="102"/>
      <c r="C29" s="103"/>
      <c r="D29" s="103"/>
      <c r="E29" s="104"/>
      <c r="F29" s="105"/>
      <c r="G29" s="106"/>
      <c r="H29" s="106"/>
      <c r="I29" s="106"/>
      <c r="J29" s="132"/>
      <c r="K29" s="133"/>
      <c r="L29" s="131"/>
      <c r="M29" s="131"/>
      <c r="N29" s="131"/>
      <c r="O29" s="131"/>
      <c r="P29" s="131"/>
    </row>
    <row r="30" ht="21" customHeight="1" spans="1:16">
      <c r="A30" s="107" t="s">
        <v>49</v>
      </c>
      <c r="B30" s="108"/>
      <c r="C30" s="109"/>
      <c r="D30" s="109"/>
      <c r="E30" s="109"/>
      <c r="F30" s="109"/>
      <c r="G30" s="109"/>
      <c r="H30" s="109"/>
      <c r="I30" s="109"/>
      <c r="J30" s="134"/>
      <c r="K30" s="135"/>
      <c r="L30" s="131"/>
      <c r="M30" s="131"/>
      <c r="N30" s="131"/>
      <c r="O30" s="131"/>
      <c r="P30" s="131"/>
    </row>
    <row r="31" ht="15" customHeight="1" spans="1:17">
      <c r="A31" s="110"/>
      <c r="B31" s="111"/>
      <c r="C31" s="112"/>
      <c r="D31" s="112"/>
      <c r="E31" s="112"/>
      <c r="F31" s="112"/>
      <c r="G31" s="112"/>
      <c r="H31" s="112"/>
      <c r="I31" s="112"/>
      <c r="J31" s="112"/>
      <c r="K31" s="136"/>
      <c r="L31" s="137"/>
      <c r="M31" s="137"/>
      <c r="N31" s="137"/>
      <c r="O31" s="137"/>
      <c r="P31" s="137"/>
      <c r="Q31" s="137"/>
    </row>
    <row r="32" ht="15" customHeight="1" spans="1:17">
      <c r="A32" s="110"/>
      <c r="B32" s="111"/>
      <c r="C32" s="112"/>
      <c r="D32" s="112"/>
      <c r="E32" s="112"/>
      <c r="F32" s="112"/>
      <c r="G32" s="112"/>
      <c r="H32" s="112"/>
      <c r="I32" s="112"/>
      <c r="J32" s="112"/>
      <c r="K32" s="136"/>
      <c r="L32" s="137"/>
      <c r="M32" s="137"/>
      <c r="N32" s="137"/>
      <c r="O32" s="137"/>
      <c r="P32" s="137"/>
      <c r="Q32" s="137"/>
    </row>
    <row r="33"/>
    <row r="34"/>
    <row r="35"/>
    <row r="36"/>
    <row r="37"/>
    <row r="38"/>
    <row r="39"/>
    <row r="40"/>
    <row r="41"/>
    <row r="42"/>
    <row r="43"/>
    <row r="44"/>
    <row r="45" ht="14.25" customHeight="1"/>
  </sheetData>
  <mergeCells count="12">
    <mergeCell ref="C25:D25"/>
    <mergeCell ref="C27:H27"/>
    <mergeCell ref="A30:K30"/>
    <mergeCell ref="A4:A13"/>
    <mergeCell ref="A14:A15"/>
    <mergeCell ref="A16:A25"/>
    <mergeCell ref="A28:A29"/>
    <mergeCell ref="K4:K26"/>
    <mergeCell ref="K28:K29"/>
    <mergeCell ref="B28:E29"/>
    <mergeCell ref="F28:I29"/>
    <mergeCell ref="A1:K2"/>
  </mergeCells>
  <pageMargins left="0.35" right="0.16" top="0.2" bottom="0.08" header="0.12" footer="0.2"/>
  <pageSetup paperSize="9" scale="52" fitToHeight="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14" workbookViewId="0">
      <selection activeCell="A5" sqref="A5:A21"/>
    </sheetView>
  </sheetViews>
  <sheetFormatPr defaultColWidth="9" defaultRowHeight="14.25" outlineLevelCol="6"/>
  <cols>
    <col min="2" max="2" width="18.75" customWidth="1"/>
    <col min="4" max="4" width="10.375"/>
    <col min="5" max="5" width="12.25"/>
    <col min="6" max="6" width="17.875"/>
    <col min="7" max="7" width="28" customWidth="1"/>
  </cols>
  <sheetData>
    <row r="1" spans="1:7">
      <c r="A1" s="20" t="s">
        <v>50</v>
      </c>
      <c r="B1" s="21"/>
      <c r="C1" s="21"/>
      <c r="D1" s="21"/>
      <c r="E1" s="21"/>
      <c r="F1" s="21"/>
      <c r="G1" s="22"/>
    </row>
    <row r="2" spans="1:7">
      <c r="A2" s="23"/>
      <c r="B2" s="24"/>
      <c r="C2" s="24"/>
      <c r="D2" s="24"/>
      <c r="E2" s="24"/>
      <c r="F2" s="24"/>
      <c r="G2" s="25"/>
    </row>
    <row r="3" ht="27" spans="1:7">
      <c r="A3" s="26" t="s">
        <v>51</v>
      </c>
      <c r="B3" s="27"/>
      <c r="C3" s="27"/>
      <c r="D3" s="27"/>
      <c r="E3" s="27"/>
      <c r="F3" s="27"/>
      <c r="G3" s="28"/>
    </row>
    <row r="4" ht="23" customHeight="1" spans="1:7">
      <c r="A4" s="29" t="s">
        <v>1</v>
      </c>
      <c r="B4" s="30" t="s">
        <v>2</v>
      </c>
      <c r="C4" s="31" t="s">
        <v>3</v>
      </c>
      <c r="D4" s="32" t="s">
        <v>4</v>
      </c>
      <c r="E4" s="32" t="s">
        <v>8</v>
      </c>
      <c r="F4" s="33" t="s">
        <v>52</v>
      </c>
      <c r="G4" s="34" t="s">
        <v>11</v>
      </c>
    </row>
    <row r="5" ht="28" customHeight="1" spans="1:7">
      <c r="A5" s="35" t="s">
        <v>53</v>
      </c>
      <c r="B5" s="36" t="s">
        <v>54</v>
      </c>
      <c r="C5" s="37" t="s">
        <v>32</v>
      </c>
      <c r="D5" s="38">
        <v>50</v>
      </c>
      <c r="E5" s="39">
        <v>60</v>
      </c>
      <c r="F5" s="40">
        <f t="shared" ref="F5:F22" si="0">D5*E5</f>
        <v>3000</v>
      </c>
      <c r="G5" s="41" t="s">
        <v>54</v>
      </c>
    </row>
    <row r="6" ht="28" customHeight="1" spans="1:7">
      <c r="A6" s="35" t="s">
        <v>55</v>
      </c>
      <c r="B6" s="41" t="s">
        <v>56</v>
      </c>
      <c r="C6" s="37" t="s">
        <v>57</v>
      </c>
      <c r="D6" s="38">
        <v>10</v>
      </c>
      <c r="E6" s="39">
        <v>55</v>
      </c>
      <c r="F6" s="40">
        <f t="shared" si="0"/>
        <v>550</v>
      </c>
      <c r="G6" s="41" t="s">
        <v>58</v>
      </c>
    </row>
    <row r="7" ht="28" customHeight="1" spans="1:7">
      <c r="A7" s="35" t="s">
        <v>59</v>
      </c>
      <c r="B7" s="41" t="s">
        <v>60</v>
      </c>
      <c r="C7" s="37" t="s">
        <v>14</v>
      </c>
      <c r="D7" s="38">
        <v>100</v>
      </c>
      <c r="E7" s="39">
        <v>12</v>
      </c>
      <c r="F7" s="40">
        <f t="shared" si="0"/>
        <v>1200</v>
      </c>
      <c r="G7" s="41" t="s">
        <v>61</v>
      </c>
    </row>
    <row r="8" ht="28" customHeight="1" spans="1:7">
      <c r="A8" s="35" t="s">
        <v>62</v>
      </c>
      <c r="B8" s="41" t="s">
        <v>63</v>
      </c>
      <c r="C8" s="37" t="s">
        <v>64</v>
      </c>
      <c r="D8" s="38">
        <v>1</v>
      </c>
      <c r="E8" s="39">
        <v>1800</v>
      </c>
      <c r="F8" s="40">
        <f t="shared" si="0"/>
        <v>1800</v>
      </c>
      <c r="G8" s="41" t="s">
        <v>65</v>
      </c>
    </row>
    <row r="9" ht="28" customHeight="1" spans="1:7">
      <c r="A9" s="35" t="s">
        <v>66</v>
      </c>
      <c r="B9" s="41" t="s">
        <v>67</v>
      </c>
      <c r="C9" s="37" t="s">
        <v>68</v>
      </c>
      <c r="D9" s="38">
        <v>1</v>
      </c>
      <c r="E9" s="39">
        <v>750</v>
      </c>
      <c r="F9" s="40">
        <f t="shared" si="0"/>
        <v>750</v>
      </c>
      <c r="G9" s="41" t="s">
        <v>67</v>
      </c>
    </row>
    <row r="10" ht="28" customHeight="1" spans="1:7">
      <c r="A10" s="35" t="s">
        <v>69</v>
      </c>
      <c r="B10" s="41" t="s">
        <v>23</v>
      </c>
      <c r="C10" s="37" t="s">
        <v>70</v>
      </c>
      <c r="D10" s="38">
        <v>1</v>
      </c>
      <c r="E10" s="39">
        <v>55</v>
      </c>
      <c r="F10" s="40">
        <f t="shared" si="0"/>
        <v>55</v>
      </c>
      <c r="G10" s="41" t="s">
        <v>71</v>
      </c>
    </row>
    <row r="11" ht="28" customHeight="1" spans="1:7">
      <c r="A11" s="35" t="s">
        <v>72</v>
      </c>
      <c r="B11" s="41" t="s">
        <v>22</v>
      </c>
      <c r="C11" s="37" t="s">
        <v>70</v>
      </c>
      <c r="D11" s="38">
        <v>1</v>
      </c>
      <c r="E11" s="39">
        <v>35</v>
      </c>
      <c r="F11" s="40">
        <f t="shared" si="0"/>
        <v>35</v>
      </c>
      <c r="G11" s="41" t="s">
        <v>71</v>
      </c>
    </row>
    <row r="12" ht="28" customHeight="1" spans="1:7">
      <c r="A12" s="35" t="s">
        <v>73</v>
      </c>
      <c r="B12" s="41" t="s">
        <v>24</v>
      </c>
      <c r="C12" s="37" t="s">
        <v>70</v>
      </c>
      <c r="D12" s="38">
        <v>1</v>
      </c>
      <c r="E12" s="39">
        <v>45</v>
      </c>
      <c r="F12" s="40">
        <f t="shared" si="0"/>
        <v>45</v>
      </c>
      <c r="G12" s="41" t="s">
        <v>71</v>
      </c>
    </row>
    <row r="13" ht="28" customHeight="1" spans="1:7">
      <c r="A13" s="35" t="s">
        <v>74</v>
      </c>
      <c r="B13" s="41" t="s">
        <v>75</v>
      </c>
      <c r="C13" s="37" t="s">
        <v>70</v>
      </c>
      <c r="D13" s="38">
        <v>1</v>
      </c>
      <c r="E13" s="39">
        <v>33</v>
      </c>
      <c r="F13" s="40">
        <f t="shared" si="0"/>
        <v>33</v>
      </c>
      <c r="G13" s="41" t="s">
        <v>71</v>
      </c>
    </row>
    <row r="14" ht="28" customHeight="1" spans="1:7">
      <c r="A14" s="35" t="s">
        <v>76</v>
      </c>
      <c r="B14" s="41" t="s">
        <v>77</v>
      </c>
      <c r="C14" s="37" t="s">
        <v>70</v>
      </c>
      <c r="D14" s="38">
        <v>1</v>
      </c>
      <c r="E14" s="39">
        <v>42</v>
      </c>
      <c r="F14" s="40">
        <f t="shared" si="0"/>
        <v>42</v>
      </c>
      <c r="G14" s="41" t="s">
        <v>71</v>
      </c>
    </row>
    <row r="15" ht="28" customHeight="1" spans="1:7">
      <c r="A15" s="35" t="s">
        <v>78</v>
      </c>
      <c r="B15" s="41" t="s">
        <v>79</v>
      </c>
      <c r="C15" s="37" t="s">
        <v>70</v>
      </c>
      <c r="D15" s="38">
        <v>1</v>
      </c>
      <c r="E15" s="39">
        <v>31</v>
      </c>
      <c r="F15" s="40">
        <f t="shared" si="0"/>
        <v>31</v>
      </c>
      <c r="G15" s="41" t="s">
        <v>71</v>
      </c>
    </row>
    <row r="16" ht="44" customHeight="1" spans="1:7">
      <c r="A16" s="35" t="s">
        <v>80</v>
      </c>
      <c r="B16" s="41" t="s">
        <v>81</v>
      </c>
      <c r="C16" s="37" t="s">
        <v>82</v>
      </c>
      <c r="D16" s="38">
        <v>1</v>
      </c>
      <c r="E16" s="39">
        <v>3650</v>
      </c>
      <c r="F16" s="40">
        <f t="shared" si="0"/>
        <v>3650</v>
      </c>
      <c r="G16" s="41" t="s">
        <v>83</v>
      </c>
    </row>
    <row r="17" ht="28" customHeight="1" spans="1:7">
      <c r="A17" s="35" t="s">
        <v>84</v>
      </c>
      <c r="B17" s="41" t="s">
        <v>85</v>
      </c>
      <c r="C17" s="37" t="s">
        <v>86</v>
      </c>
      <c r="D17" s="38">
        <v>10.8</v>
      </c>
      <c r="E17" s="39">
        <v>135</v>
      </c>
      <c r="F17" s="40">
        <f t="shared" si="0"/>
        <v>1458</v>
      </c>
      <c r="G17" s="36" t="s">
        <v>87</v>
      </c>
    </row>
    <row r="18" ht="28" customHeight="1" spans="1:7">
      <c r="A18" s="35" t="s">
        <v>88</v>
      </c>
      <c r="B18" s="41" t="s">
        <v>89</v>
      </c>
      <c r="C18" s="37" t="s">
        <v>86</v>
      </c>
      <c r="D18" s="38">
        <v>6</v>
      </c>
      <c r="E18" s="39">
        <v>380</v>
      </c>
      <c r="F18" s="40">
        <f t="shared" si="0"/>
        <v>2280</v>
      </c>
      <c r="G18" s="36" t="s">
        <v>87</v>
      </c>
    </row>
    <row r="19" ht="28" customHeight="1" spans="1:7">
      <c r="A19" s="35" t="s">
        <v>90</v>
      </c>
      <c r="B19" s="41" t="s">
        <v>91</v>
      </c>
      <c r="C19" s="37" t="s">
        <v>92</v>
      </c>
      <c r="D19" s="38">
        <v>1</v>
      </c>
      <c r="E19" s="39">
        <v>1500</v>
      </c>
      <c r="F19" s="40">
        <f t="shared" si="0"/>
        <v>1500</v>
      </c>
      <c r="G19" s="36" t="s">
        <v>87</v>
      </c>
    </row>
    <row r="20" ht="28" customHeight="1" spans="1:7">
      <c r="A20" s="35" t="s">
        <v>93</v>
      </c>
      <c r="B20" s="41" t="s">
        <v>94</v>
      </c>
      <c r="C20" s="37" t="s">
        <v>86</v>
      </c>
      <c r="D20" s="38">
        <v>2.4</v>
      </c>
      <c r="E20" s="39">
        <v>580</v>
      </c>
      <c r="F20" s="40">
        <f t="shared" si="0"/>
        <v>1392</v>
      </c>
      <c r="G20" s="41" t="s">
        <v>95</v>
      </c>
    </row>
    <row r="21" ht="28" customHeight="1" spans="1:7">
      <c r="A21" s="35" t="s">
        <v>96</v>
      </c>
      <c r="B21" s="41" t="s">
        <v>97</v>
      </c>
      <c r="C21" s="37" t="s">
        <v>86</v>
      </c>
      <c r="D21" s="38">
        <v>6.25</v>
      </c>
      <c r="E21" s="39">
        <v>235</v>
      </c>
      <c r="F21" s="40">
        <f t="shared" si="0"/>
        <v>1468.75</v>
      </c>
      <c r="G21" s="41" t="s">
        <v>98</v>
      </c>
    </row>
    <row r="22" spans="1:7">
      <c r="A22" s="42" t="s">
        <v>47</v>
      </c>
      <c r="B22" s="43" t="s">
        <v>46</v>
      </c>
      <c r="C22" s="44"/>
      <c r="D22" s="44"/>
      <c r="E22" s="45"/>
      <c r="F22" s="46">
        <f>SUM(F3:F21)</f>
        <v>19289.75</v>
      </c>
      <c r="G22" s="47"/>
    </row>
    <row r="23" spans="1:7">
      <c r="A23" s="48"/>
      <c r="B23" s="49"/>
      <c r="C23" s="50"/>
      <c r="D23" s="50"/>
      <c r="E23" s="51"/>
      <c r="F23" s="52"/>
      <c r="G23" s="47"/>
    </row>
    <row r="24" spans="1:7">
      <c r="A24" s="42" t="s">
        <v>47</v>
      </c>
      <c r="B24" s="53" t="s">
        <v>99</v>
      </c>
      <c r="C24" s="54"/>
      <c r="D24" s="54"/>
      <c r="E24" s="55"/>
      <c r="F24" s="46">
        <f>F22*0.1</f>
        <v>1928.975</v>
      </c>
      <c r="G24" s="47"/>
    </row>
    <row r="25" spans="1:7">
      <c r="A25" s="48"/>
      <c r="B25" s="56"/>
      <c r="C25" s="57"/>
      <c r="D25" s="57"/>
      <c r="E25" s="58"/>
      <c r="F25" s="52"/>
      <c r="G25" s="59"/>
    </row>
    <row r="26" spans="1:7">
      <c r="A26" s="42" t="s">
        <v>47</v>
      </c>
      <c r="B26" s="43" t="s">
        <v>100</v>
      </c>
      <c r="C26" s="44"/>
      <c r="D26" s="44"/>
      <c r="E26" s="45"/>
      <c r="F26" s="46">
        <f>F22+F24</f>
        <v>21218.725</v>
      </c>
      <c r="G26" s="47"/>
    </row>
    <row r="27" spans="1:7">
      <c r="A27" s="48"/>
      <c r="B27" s="49"/>
      <c r="C27" s="50"/>
      <c r="D27" s="50"/>
      <c r="E27" s="51"/>
      <c r="F27" s="52"/>
      <c r="G27" s="59"/>
    </row>
  </sheetData>
  <mergeCells count="14">
    <mergeCell ref="A3:F3"/>
    <mergeCell ref="A22:A23"/>
    <mergeCell ref="A24:A25"/>
    <mergeCell ref="A26:A27"/>
    <mergeCell ref="F22:F23"/>
    <mergeCell ref="F24:F25"/>
    <mergeCell ref="F26:F27"/>
    <mergeCell ref="G22:G23"/>
    <mergeCell ref="G24:G25"/>
    <mergeCell ref="G26:G27"/>
    <mergeCell ref="A1:G2"/>
    <mergeCell ref="B22:E23"/>
    <mergeCell ref="B24:E25"/>
    <mergeCell ref="B26:E2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6" workbookViewId="0">
      <selection activeCell="E29" sqref="E29"/>
    </sheetView>
  </sheetViews>
  <sheetFormatPr defaultColWidth="9" defaultRowHeight="14.25" outlineLevelCol="6"/>
  <cols>
    <col min="2" max="2" width="18.875" customWidth="1"/>
    <col min="4" max="4" width="10.375"/>
    <col min="5" max="5" width="11.875"/>
    <col min="6" max="6" width="16" style="1"/>
    <col min="7" max="7" width="28.375" customWidth="1"/>
  </cols>
  <sheetData>
    <row r="1" ht="28" customHeight="1" spans="1:7">
      <c r="A1" s="2" t="s">
        <v>101</v>
      </c>
      <c r="B1" s="3"/>
      <c r="C1" s="3"/>
      <c r="D1" s="3"/>
      <c r="E1" s="3"/>
      <c r="F1" s="3"/>
      <c r="G1" s="3"/>
    </row>
    <row r="2" ht="17.25" spans="1:7">
      <c r="A2" s="4" t="s">
        <v>1</v>
      </c>
      <c r="B2" s="5" t="s">
        <v>2</v>
      </c>
      <c r="C2" s="6" t="s">
        <v>3</v>
      </c>
      <c r="D2" s="7" t="s">
        <v>4</v>
      </c>
      <c r="E2" s="8" t="s">
        <v>8</v>
      </c>
      <c r="F2" s="9" t="s">
        <v>9</v>
      </c>
      <c r="G2" s="10" t="s">
        <v>11</v>
      </c>
    </row>
    <row r="3" ht="34" customHeight="1" spans="1:7">
      <c r="A3" s="11" t="s">
        <v>53</v>
      </c>
      <c r="B3" s="12" t="s">
        <v>20</v>
      </c>
      <c r="C3" s="13" t="s">
        <v>70</v>
      </c>
      <c r="D3" s="9">
        <v>1</v>
      </c>
      <c r="E3" s="14">
        <v>30</v>
      </c>
      <c r="F3" s="9">
        <f t="shared" ref="F3:F22" si="0">E3*D3</f>
        <v>30</v>
      </c>
      <c r="G3" s="12" t="s">
        <v>71</v>
      </c>
    </row>
    <row r="4" ht="27" customHeight="1" spans="1:7">
      <c r="A4" s="11" t="s">
        <v>55</v>
      </c>
      <c r="B4" s="12" t="s">
        <v>21</v>
      </c>
      <c r="C4" s="13" t="s">
        <v>70</v>
      </c>
      <c r="D4" s="9">
        <v>1</v>
      </c>
      <c r="E4" s="14">
        <v>24</v>
      </c>
      <c r="F4" s="9">
        <f t="shared" si="0"/>
        <v>24</v>
      </c>
      <c r="G4" s="12" t="s">
        <v>71</v>
      </c>
    </row>
    <row r="5" ht="27" customHeight="1" spans="1:7">
      <c r="A5" s="11" t="s">
        <v>59</v>
      </c>
      <c r="B5" s="12" t="s">
        <v>23</v>
      </c>
      <c r="C5" s="13" t="s">
        <v>70</v>
      </c>
      <c r="D5" s="9">
        <v>1</v>
      </c>
      <c r="E5" s="14">
        <v>45</v>
      </c>
      <c r="F5" s="9">
        <f t="shared" si="0"/>
        <v>45</v>
      </c>
      <c r="G5" s="12" t="s">
        <v>71</v>
      </c>
    </row>
    <row r="6" ht="36" customHeight="1" spans="1:7">
      <c r="A6" s="11" t="s">
        <v>62</v>
      </c>
      <c r="B6" s="12" t="s">
        <v>22</v>
      </c>
      <c r="C6" s="13" t="s">
        <v>70</v>
      </c>
      <c r="D6" s="9">
        <v>1</v>
      </c>
      <c r="E6" s="14">
        <v>23</v>
      </c>
      <c r="F6" s="9">
        <f t="shared" si="0"/>
        <v>23</v>
      </c>
      <c r="G6" s="12" t="s">
        <v>71</v>
      </c>
    </row>
    <row r="7" ht="36" customHeight="1" spans="1:7">
      <c r="A7" s="11" t="s">
        <v>66</v>
      </c>
      <c r="B7" s="12" t="s">
        <v>24</v>
      </c>
      <c r="C7" s="13" t="s">
        <v>70</v>
      </c>
      <c r="D7" s="9">
        <v>1</v>
      </c>
      <c r="E7" s="14">
        <v>33</v>
      </c>
      <c r="F7" s="9">
        <f t="shared" si="0"/>
        <v>33</v>
      </c>
      <c r="G7" s="12" t="s">
        <v>71</v>
      </c>
    </row>
    <row r="8" ht="27" customHeight="1" spans="1:7">
      <c r="A8" s="11" t="s">
        <v>69</v>
      </c>
      <c r="B8" s="12" t="s">
        <v>75</v>
      </c>
      <c r="C8" s="13" t="s">
        <v>70</v>
      </c>
      <c r="D8" s="9">
        <v>1</v>
      </c>
      <c r="E8" s="14">
        <v>23</v>
      </c>
      <c r="F8" s="9">
        <f t="shared" si="0"/>
        <v>23</v>
      </c>
      <c r="G8" s="12" t="s">
        <v>71</v>
      </c>
    </row>
    <row r="9" ht="27" customHeight="1" spans="1:7">
      <c r="A9" s="11" t="s">
        <v>72</v>
      </c>
      <c r="B9" s="12" t="s">
        <v>77</v>
      </c>
      <c r="C9" s="13" t="s">
        <v>70</v>
      </c>
      <c r="D9" s="9">
        <v>1</v>
      </c>
      <c r="E9" s="14">
        <v>23</v>
      </c>
      <c r="F9" s="9">
        <f t="shared" si="0"/>
        <v>23</v>
      </c>
      <c r="G9" s="12" t="s">
        <v>71</v>
      </c>
    </row>
    <row r="10" ht="27" customHeight="1" spans="1:7">
      <c r="A10" s="11" t="s">
        <v>73</v>
      </c>
      <c r="B10" s="12" t="s">
        <v>79</v>
      </c>
      <c r="C10" s="13" t="s">
        <v>70</v>
      </c>
      <c r="D10" s="9">
        <v>1</v>
      </c>
      <c r="E10" s="14">
        <v>23</v>
      </c>
      <c r="F10" s="9">
        <f t="shared" si="0"/>
        <v>23</v>
      </c>
      <c r="G10" s="12" t="s">
        <v>71</v>
      </c>
    </row>
    <row r="11" ht="52" customHeight="1" spans="1:7">
      <c r="A11" s="11" t="s">
        <v>74</v>
      </c>
      <c r="B11" s="12" t="s">
        <v>81</v>
      </c>
      <c r="C11" s="13" t="s">
        <v>82</v>
      </c>
      <c r="D11" s="9">
        <v>1</v>
      </c>
      <c r="E11" s="14">
        <v>2785</v>
      </c>
      <c r="F11" s="9">
        <f t="shared" si="0"/>
        <v>2785</v>
      </c>
      <c r="G11" s="12" t="s">
        <v>71</v>
      </c>
    </row>
    <row r="12" ht="34" customHeight="1" spans="1:7">
      <c r="A12" s="11" t="s">
        <v>76</v>
      </c>
      <c r="B12" s="12" t="s">
        <v>85</v>
      </c>
      <c r="C12" s="13" t="s">
        <v>86</v>
      </c>
      <c r="D12" s="9">
        <v>10.8</v>
      </c>
      <c r="E12" s="14">
        <v>85</v>
      </c>
      <c r="F12" s="9">
        <f t="shared" si="0"/>
        <v>918</v>
      </c>
      <c r="G12" s="15" t="s">
        <v>102</v>
      </c>
    </row>
    <row r="13" ht="27" customHeight="1" spans="1:7">
      <c r="A13" s="11" t="s">
        <v>78</v>
      </c>
      <c r="B13" s="12" t="s">
        <v>89</v>
      </c>
      <c r="C13" s="13" t="s">
        <v>86</v>
      </c>
      <c r="D13" s="9">
        <v>6</v>
      </c>
      <c r="E13" s="14">
        <v>380</v>
      </c>
      <c r="F13" s="9">
        <f t="shared" si="0"/>
        <v>2280</v>
      </c>
      <c r="G13" s="15" t="s">
        <v>102</v>
      </c>
    </row>
    <row r="14" ht="27" customHeight="1" spans="1:7">
      <c r="A14" s="11" t="s">
        <v>80</v>
      </c>
      <c r="B14" s="12" t="s">
        <v>91</v>
      </c>
      <c r="C14" s="13" t="s">
        <v>92</v>
      </c>
      <c r="D14" s="9">
        <v>1</v>
      </c>
      <c r="E14" s="14">
        <v>860</v>
      </c>
      <c r="F14" s="9">
        <f t="shared" si="0"/>
        <v>860</v>
      </c>
      <c r="G14" s="15" t="s">
        <v>102</v>
      </c>
    </row>
    <row r="15" ht="27" customHeight="1" spans="1:7">
      <c r="A15" s="11" t="s">
        <v>84</v>
      </c>
      <c r="B15" s="12" t="s">
        <v>103</v>
      </c>
      <c r="C15" s="13" t="s">
        <v>86</v>
      </c>
      <c r="D15" s="9">
        <v>2.6</v>
      </c>
      <c r="E15" s="14">
        <v>580</v>
      </c>
      <c r="F15" s="9">
        <f t="shared" si="0"/>
        <v>1508</v>
      </c>
      <c r="G15" s="12" t="s">
        <v>95</v>
      </c>
    </row>
    <row r="16" ht="27" customHeight="1" spans="1:7">
      <c r="A16" s="11" t="s">
        <v>88</v>
      </c>
      <c r="B16" s="12" t="s">
        <v>104</v>
      </c>
      <c r="C16" s="13" t="s">
        <v>86</v>
      </c>
      <c r="D16" s="9">
        <v>6.32</v>
      </c>
      <c r="E16" s="14">
        <v>230</v>
      </c>
      <c r="F16" s="9">
        <f t="shared" si="0"/>
        <v>1453.6</v>
      </c>
      <c r="G16" s="12" t="s">
        <v>105</v>
      </c>
    </row>
    <row r="17" ht="33" customHeight="1" spans="1:7">
      <c r="A17" s="11" t="s">
        <v>90</v>
      </c>
      <c r="B17" s="12" t="s">
        <v>106</v>
      </c>
      <c r="C17" s="13" t="s">
        <v>107</v>
      </c>
      <c r="D17" s="9">
        <v>12.5</v>
      </c>
      <c r="E17" s="14">
        <v>420</v>
      </c>
      <c r="F17" s="9">
        <f t="shared" si="0"/>
        <v>5250</v>
      </c>
      <c r="G17" s="12" t="s">
        <v>95</v>
      </c>
    </row>
    <row r="18" ht="27" customHeight="1" spans="1:7">
      <c r="A18" s="11" t="s">
        <v>93</v>
      </c>
      <c r="B18" s="15" t="s">
        <v>54</v>
      </c>
      <c r="C18" s="13" t="s">
        <v>32</v>
      </c>
      <c r="D18" s="9">
        <v>50</v>
      </c>
      <c r="E18" s="14">
        <v>60</v>
      </c>
      <c r="F18" s="9">
        <f t="shared" si="0"/>
        <v>3000</v>
      </c>
      <c r="G18" s="12" t="s">
        <v>54</v>
      </c>
    </row>
    <row r="19" ht="27" customHeight="1" spans="1:7">
      <c r="A19" s="11" t="s">
        <v>96</v>
      </c>
      <c r="B19" s="12" t="s">
        <v>108</v>
      </c>
      <c r="C19" s="13" t="s">
        <v>57</v>
      </c>
      <c r="D19" s="9">
        <v>10</v>
      </c>
      <c r="E19" s="14">
        <v>45</v>
      </c>
      <c r="F19" s="9">
        <f t="shared" si="0"/>
        <v>450</v>
      </c>
      <c r="G19" s="12" t="s">
        <v>58</v>
      </c>
    </row>
    <row r="20" ht="27" customHeight="1" spans="1:7">
      <c r="A20" s="11" t="s">
        <v>109</v>
      </c>
      <c r="B20" s="12" t="s">
        <v>60</v>
      </c>
      <c r="C20" s="13" t="s">
        <v>14</v>
      </c>
      <c r="D20" s="9">
        <v>100</v>
      </c>
      <c r="E20" s="14">
        <v>10</v>
      </c>
      <c r="F20" s="9">
        <f t="shared" si="0"/>
        <v>1000</v>
      </c>
      <c r="G20" s="12" t="s">
        <v>61</v>
      </c>
    </row>
    <row r="21" ht="27" customHeight="1" spans="1:7">
      <c r="A21" s="11" t="s">
        <v>110</v>
      </c>
      <c r="B21" s="12" t="s">
        <v>63</v>
      </c>
      <c r="C21" s="13" t="s">
        <v>64</v>
      </c>
      <c r="D21" s="9">
        <v>1</v>
      </c>
      <c r="E21" s="14">
        <v>1560</v>
      </c>
      <c r="F21" s="9">
        <f t="shared" si="0"/>
        <v>1560</v>
      </c>
      <c r="G21" s="12" t="s">
        <v>65</v>
      </c>
    </row>
    <row r="22" ht="27" customHeight="1" spans="1:7">
      <c r="A22" s="11" t="s">
        <v>111</v>
      </c>
      <c r="B22" s="12" t="s">
        <v>67</v>
      </c>
      <c r="C22" s="13" t="s">
        <v>68</v>
      </c>
      <c r="D22" s="9">
        <v>1</v>
      </c>
      <c r="E22" s="14">
        <v>550</v>
      </c>
      <c r="F22" s="9">
        <f t="shared" si="0"/>
        <v>550</v>
      </c>
      <c r="G22" s="12" t="s">
        <v>67</v>
      </c>
    </row>
    <row r="23" ht="18" customHeight="1" spans="1:7">
      <c r="A23" s="16" t="s">
        <v>46</v>
      </c>
      <c r="B23" s="11"/>
      <c r="C23" s="11"/>
      <c r="D23" s="11"/>
      <c r="E23" s="11"/>
      <c r="F23" s="17">
        <f>SUM(F2:F22)</f>
        <v>21838.6</v>
      </c>
      <c r="G23" s="18"/>
    </row>
    <row r="24" ht="19" customHeight="1" spans="1:7">
      <c r="A24" s="16" t="s">
        <v>112</v>
      </c>
      <c r="B24" s="11"/>
      <c r="C24" s="11"/>
      <c r="D24" s="11"/>
      <c r="E24" s="11"/>
      <c r="F24" s="17">
        <f>F23</f>
        <v>21838.6</v>
      </c>
      <c r="G24" s="18"/>
    </row>
    <row r="25" ht="17.25" spans="1:7">
      <c r="A25" s="19" t="s">
        <v>113</v>
      </c>
      <c r="B25" s="19"/>
      <c r="C25" s="19"/>
      <c r="D25" s="19"/>
      <c r="E25" s="19"/>
      <c r="F25" s="19"/>
      <c r="G25" s="19"/>
    </row>
  </sheetData>
  <mergeCells count="4">
    <mergeCell ref="A1:G1"/>
    <mergeCell ref="A23:E23"/>
    <mergeCell ref="A24:E24"/>
    <mergeCell ref="A25:G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建设方案预算 (3)</vt:lpstr>
      <vt:lpstr>九</vt:lpstr>
      <vt:lpstr>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鑫晨</cp:lastModifiedBy>
  <cp:revision>0</cp:revision>
  <dcterms:created xsi:type="dcterms:W3CDTF">2025-03-25T08:47:00Z</dcterms:created>
  <dcterms:modified xsi:type="dcterms:W3CDTF">2025-07-18T05:29:03Z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160146A67DDD4EE9B4726F8590AF4E66_13</vt:lpwstr>
  </property>
  <property fmtid="{D5CDD505-2E9C-101B-9397-08002B2CF9AE}" pid="3" name="KSOProductBuildVer">
    <vt:lpwstr>2052-12.1.0.21915</vt:lpwstr>
  </property>
</Properties>
</file>