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3" sheetId="3" r:id="rId1"/>
  </sheets>
  <definedNames>
    <definedName name="_xlnm.Print_Titles" localSheetId="0">Sheet3!$1:$2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33" name="ID_795BBCF08315441FAD4DC2AC1C3EB750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4810125" y="9314180"/>
          <a:ext cx="571500" cy="588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6" name="ID_A286A82F4EBE4DE381AB5DC72935D081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804410" y="11374755"/>
          <a:ext cx="637540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7" name="ID_BAC6EA8414E14B3583754043B8A73A16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4895850" y="11917680"/>
          <a:ext cx="390525" cy="679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8" name="ID_DEAC01D5077A4D25A76AD15322C83EE0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800600" y="12717780"/>
          <a:ext cx="733425" cy="504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3" name="ID_E7203B5B6A4F4C089A489A5BA0C6944C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4810125" y="16230600"/>
          <a:ext cx="723900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4" name="ID_F242CD2B4FBD4F579BB13C0C2EDA088C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4810125" y="16859250"/>
          <a:ext cx="723900" cy="5181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6" name="ID_251D5CEA28FF4F44A6F4400C610CF8C6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4838700" y="18373725"/>
          <a:ext cx="695325" cy="6070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7" name="ID_B2553A0962984D9F9F955CC053EC38E0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4791075" y="19164300"/>
          <a:ext cx="74295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" name="ID_B3E620E87FC9447F9E6887E39CB9AFF5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4794885" y="10113010"/>
          <a:ext cx="647065" cy="39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" name="ID_FD69A48DADAC495FA9A16AFCC3A39376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4800600" y="10711180"/>
          <a:ext cx="733425" cy="39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6" name="ID_F8ACE329DE1E46D1ADBD267A9704DF5F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4802505" y="13405485"/>
          <a:ext cx="647700" cy="344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1" name="ID_CC6169494E2E4728864E545814399E85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933950" y="6624955"/>
          <a:ext cx="416560" cy="6242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7" name="ID_FDBE7AC034D8484E80965D2256139871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4783455" y="14016990"/>
          <a:ext cx="666750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3" name="ID_77133B248AA647B9804F30063AFC5B35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4876800" y="7377430"/>
          <a:ext cx="457835" cy="570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4" name="ID_ECFF06570332452B9258E4EA2E4DEC2E"/>
        <xdr:cNvPicPr>
          <a:picLocks noChangeAspect="1" noChangeArrowheads="1"/>
        </xdr:cNvPicPr>
      </xdr:nvPicPr>
      <xdr:blipFill>
        <a:blip r:embed="rId15" cstate="print"/>
        <a:srcRect l="13758" t="21167" r="-542" b="52904"/>
        <a:stretch>
          <a:fillRect/>
        </a:stretch>
      </xdr:blipFill>
      <xdr:spPr>
        <a:xfrm>
          <a:off x="4819650" y="19850100"/>
          <a:ext cx="71437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5" name="ID_8FC71CBE9D884C438A7212112883850E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4905375" y="20602575"/>
          <a:ext cx="504825" cy="712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6" name="ID_96492F099E0C4D0E8DFA0ED6E4ADE623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4819650" y="21383625"/>
          <a:ext cx="714375" cy="6521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7" name="ID_42276D471FB445ED88AC114DF2DE0CAF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4810125" y="22126575"/>
          <a:ext cx="723900" cy="63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8" name="ID_D9C9E11C8E464CFD9AF489667827E3FF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4848225" y="22898100"/>
          <a:ext cx="549275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" name="ID_BD1642C1CAEC46B3B4288BC3C509B597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4846320" y="2374265"/>
          <a:ext cx="762000" cy="276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9" name="ID_0F0D404080B64F3AA9C7BC0DC7F99B9D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4874895" y="2909570"/>
          <a:ext cx="499745" cy="5073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" name="ID_1918D61604CD4A43996472E0819E75E5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4846320" y="3509645"/>
          <a:ext cx="542925" cy="542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1" name="ID_E0975CC70F5548F0915F70182B73F04A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4800600" y="4232275"/>
          <a:ext cx="626745" cy="3454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3" name="ID_715FC5E625B646929E6B8BE5AC0BCFEE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4800600" y="4731385"/>
          <a:ext cx="558800" cy="554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4" name="ID_29DDBB5124A94DEA941F3B800260E2DA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4813935" y="5370195"/>
          <a:ext cx="612775" cy="594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5" name="ID_5FE64984F4F74E4CA91010EA0A7A091B"/>
        <xdr:cNvPicPr>
          <a:picLocks noChangeAspect="1" noChangeArrowheads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4794885" y="6073775"/>
          <a:ext cx="647065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6" name="ID_2170FA051CC94D9DB61E592FEE71122D"/>
        <xdr:cNvPicPr>
          <a:picLocks noChangeAspect="1" noChangeArrowheads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4829175" y="8094345"/>
          <a:ext cx="552450" cy="3473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7" name="ID_668AE1C7792A44778248A894FA458B92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4884420" y="8652510"/>
          <a:ext cx="533400" cy="5600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8" name="ID_93240E1005C34B3481FE2BD0C7503F9B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4829175" y="14535150"/>
          <a:ext cx="577215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0" name="ID_BFEB2258464949EABCD1DD55C2C8166A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4914900" y="17554575"/>
          <a:ext cx="452755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1" name="ID_91C36E6CBFA14EA5AEF4237AE9859647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4810125" y="23793450"/>
          <a:ext cx="72390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" name="ID_8AAF84B7A5B945D2B245FBC452FDB53D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 rot="10800000">
          <a:off x="4830445" y="15308580"/>
          <a:ext cx="577215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6" name="ID_84FFFACA7AE14C7AAB20FD16052A9AFC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4810125" y="1024890"/>
          <a:ext cx="1847850" cy="1104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2A7E549EAEBC46F7BA75B43227F52673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4876800" y="24631650"/>
          <a:ext cx="714375" cy="371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25" name="ID_F6BE9BFF7C5046BB8ECFE33994EB67E0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4819015" y="25296495"/>
          <a:ext cx="1323975" cy="121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</etc:cellImages>
</file>

<file path=xl/sharedStrings.xml><?xml version="1.0" encoding="utf-8"?>
<sst xmlns="http://schemas.openxmlformats.org/spreadsheetml/2006/main" count="136" uniqueCount="91">
  <si>
    <t>金沙五中x光安检机设备清单（商家参考）</t>
  </si>
  <si>
    <t>序号</t>
  </si>
  <si>
    <t>设备名称</t>
  </si>
  <si>
    <t>规格型号</t>
  </si>
  <si>
    <t>数量</t>
  </si>
  <si>
    <t>单位</t>
  </si>
  <si>
    <t>简图</t>
  </si>
  <si>
    <t>备注</t>
  </si>
  <si>
    <t>X光安检机架</t>
  </si>
  <si>
    <t>台</t>
  </si>
  <si>
    <t>皮带</t>
  </si>
  <si>
    <t>3840*560*2.0</t>
  </si>
  <si>
    <t>条</t>
  </si>
  <si>
    <t>铅帘</t>
  </si>
  <si>
    <t xml:space="preserve">（含铅当量） </t>
  </si>
  <si>
    <t>套</t>
  </si>
  <si>
    <t>电动滚筒带驱动器</t>
  </si>
  <si>
    <t>80*503</t>
  </si>
  <si>
    <t>光源</t>
  </si>
  <si>
    <t>140KV 0.6mA</t>
  </si>
  <si>
    <r>
      <rPr>
        <sz val="11"/>
        <color theme="1"/>
        <rFont val="宋体"/>
        <charset val="134"/>
        <scheme val="minor"/>
      </rPr>
      <t>P</t>
    </r>
    <r>
      <rPr>
        <sz val="11"/>
        <color theme="1"/>
        <rFont val="宋体"/>
        <charset val="134"/>
        <scheme val="minor"/>
      </rPr>
      <t>CS</t>
    </r>
  </si>
  <si>
    <t>探测卡</t>
  </si>
  <si>
    <t>1.6双能</t>
  </si>
  <si>
    <t>PCS</t>
  </si>
  <si>
    <t>传输板</t>
  </si>
  <si>
    <t>主控制IO板</t>
  </si>
  <si>
    <t>空气开关</t>
  </si>
  <si>
    <t>NBE7-25A-2O</t>
  </si>
  <si>
    <t>交流接触器</t>
  </si>
  <si>
    <t>220V-25A</t>
  </si>
  <si>
    <t>排线</t>
  </si>
  <si>
    <t>L=15cm 20 pin 2.54mm</t>
  </si>
  <si>
    <t>L=1.5米 20 pin 2.54mm</t>
  </si>
  <si>
    <t>工控机主板</t>
  </si>
  <si>
    <t>J1800  WIN7 64位  8G内存   256G硬盘</t>
  </si>
  <si>
    <t>红色灯</t>
  </si>
  <si>
    <t>绿色灯</t>
  </si>
  <si>
    <t>蜂鸣器</t>
  </si>
  <si>
    <t>12V</t>
  </si>
  <si>
    <t>急停开关</t>
  </si>
  <si>
    <t>两常开</t>
  </si>
  <si>
    <t>急停保护盖</t>
  </si>
  <si>
    <t>LED绿色灯珠</t>
  </si>
  <si>
    <t>LED红色灯珠</t>
  </si>
  <si>
    <t>开关电源</t>
  </si>
  <si>
    <t>12V 8.5A</t>
  </si>
  <si>
    <t>48V 2A</t>
  </si>
  <si>
    <t>钥匙开关</t>
  </si>
  <si>
    <t>两档，一开一闭</t>
  </si>
  <si>
    <t>启动按钮</t>
  </si>
  <si>
    <t>自复位(一常开）</t>
  </si>
  <si>
    <t>网线</t>
  </si>
  <si>
    <t>3米</t>
  </si>
  <si>
    <t>节能光电开关NPN常开</t>
  </si>
  <si>
    <r>
      <rPr>
        <sz val="11"/>
        <color theme="1"/>
        <rFont val="宋体"/>
        <charset val="134"/>
        <scheme val="minor"/>
      </rPr>
      <t>欧姆龙E3Z-</t>
    </r>
    <r>
      <rPr>
        <sz val="11"/>
        <color theme="1"/>
        <rFont val="宋体"/>
        <charset val="134"/>
        <scheme val="minor"/>
      </rPr>
      <t>T</t>
    </r>
    <r>
      <rPr>
        <sz val="11"/>
        <color theme="1"/>
        <rFont val="宋体"/>
        <charset val="134"/>
        <scheme val="minor"/>
      </rPr>
      <t>61</t>
    </r>
  </si>
  <si>
    <t>对</t>
  </si>
  <si>
    <t>红外对射光电开关NPN常开</t>
  </si>
  <si>
    <t>M18圆柱型 E3F-5DN1</t>
  </si>
  <si>
    <t>外接电源插座</t>
  </si>
  <si>
    <t>电源线</t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</si>
  <si>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1.5平方  </t>
    </r>
    <r>
      <rPr>
        <sz val="11"/>
        <color theme="1"/>
        <rFont val="宋体"/>
        <charset val="134"/>
        <scheme val="minor"/>
      </rPr>
      <t>3米</t>
    </r>
    <r>
      <rPr>
        <sz val="11"/>
        <color theme="1"/>
        <rFont val="宋体"/>
        <charset val="134"/>
        <scheme val="minor"/>
      </rPr>
      <t xml:space="preserve"> 国标</t>
    </r>
  </si>
  <si>
    <t>网扇网罩</t>
  </si>
  <si>
    <t>USB延长线</t>
  </si>
  <si>
    <t>外接鼠标键盘</t>
  </si>
  <si>
    <t>9针插座</t>
  </si>
  <si>
    <t>显示器</t>
  </si>
  <si>
    <t>19寸宽屏</t>
  </si>
  <si>
    <t>键盘鼠标套装</t>
  </si>
  <si>
    <t>有线或无线按客户要求</t>
  </si>
  <si>
    <t>AI识别功能</t>
  </si>
  <si>
    <t>AI识别</t>
  </si>
  <si>
    <t>工具箱</t>
  </si>
  <si>
    <t>个</t>
  </si>
  <si>
    <t>十字螺丝刀</t>
  </si>
  <si>
    <t>一字螺丝刀</t>
  </si>
  <si>
    <t>内六角扳手</t>
  </si>
  <si>
    <r>
      <rPr>
        <sz val="11"/>
        <color theme="1"/>
        <rFont val="宋体"/>
        <charset val="134"/>
        <scheme val="minor"/>
      </rPr>
      <t>活动扳手0</t>
    </r>
    <r>
      <rPr>
        <sz val="11"/>
        <color theme="1"/>
        <rFont val="宋体"/>
        <charset val="134"/>
        <scheme val="minor"/>
      </rPr>
      <t>-300mm</t>
    </r>
  </si>
  <si>
    <t>把</t>
  </si>
  <si>
    <t>三角钥匙</t>
  </si>
  <si>
    <t>启动钥匙</t>
  </si>
  <si>
    <t>用户手册</t>
  </si>
  <si>
    <t>本</t>
  </si>
  <si>
    <t>合格证</t>
  </si>
  <si>
    <t>简易包材</t>
  </si>
  <si>
    <t>软件</t>
  </si>
  <si>
    <t>无线网卡</t>
  </si>
  <si>
    <t>丝印费用</t>
  </si>
  <si>
    <t>木箱</t>
  </si>
  <si>
    <t>线材</t>
  </si>
  <si>
    <t>合计</t>
  </si>
  <si>
    <t>大写：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</si>
</sst>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 applyFont="0"/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58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59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2 3" xfId="51"/>
    <cellStyle name="常规 2 4" xfId="52"/>
    <cellStyle name="常规 3" xfId="53"/>
    <cellStyle name="常规 4" xfId="54"/>
    <cellStyle name="常规 5" xfId="55"/>
    <cellStyle name="常规 6" xfId="56"/>
    <cellStyle name="常规 7" xfId="57"/>
    <cellStyle name="常规 8" xfId="58"/>
    <cellStyle name="常规 9" xfId="5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jpe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jpe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jpe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3"/>
  <sheetViews>
    <sheetView tabSelected="1" workbookViewId="0">
      <pane ySplit="2" topLeftCell="A3" activePane="bottomLeft" state="frozen"/>
      <selection/>
      <selection pane="bottomLeft" activeCell="H6" sqref="H6"/>
    </sheetView>
  </sheetViews>
  <sheetFormatPr defaultColWidth="8.875" defaultRowHeight="13.5" outlineLevelCol="6"/>
  <cols>
    <col min="1" max="1" width="6" style="1" customWidth="1"/>
    <col min="2" max="2" width="12.5" style="2" customWidth="1"/>
    <col min="3" max="3" width="14.875" style="2" customWidth="1"/>
    <col min="4" max="4" width="6" style="1" customWidth="1"/>
    <col min="5" max="5" width="6.625" style="1" customWidth="1"/>
    <col min="6" max="6" width="26.125" style="1" customWidth="1"/>
    <col min="7" max="7" width="8.5" style="1" customWidth="1"/>
    <col min="8" max="8" width="43.75" style="3" customWidth="1"/>
    <col min="9" max="16384" width="8.875" style="3"/>
  </cols>
  <sheetData>
    <row r="1" ht="39" customHeight="1" spans="1:7">
      <c r="A1" s="4" t="s">
        <v>0</v>
      </c>
      <c r="B1" s="5"/>
      <c r="C1" s="5"/>
      <c r="D1" s="4"/>
      <c r="E1" s="4"/>
      <c r="F1" s="4"/>
      <c r="G1" s="4"/>
    </row>
    <row r="2" ht="32" customHeight="1" spans="1:7">
      <c r="A2" s="6" t="s">
        <v>1</v>
      </c>
      <c r="B2" s="7" t="s">
        <v>2</v>
      </c>
      <c r="C2" s="7" t="s">
        <v>3</v>
      </c>
      <c r="D2" s="6" t="s">
        <v>4</v>
      </c>
      <c r="E2" s="6" t="s">
        <v>5</v>
      </c>
      <c r="F2" s="6" t="s">
        <v>6</v>
      </c>
      <c r="G2" s="6" t="s">
        <v>7</v>
      </c>
    </row>
    <row r="3" ht="105" customHeight="1" spans="1:7">
      <c r="A3" s="8">
        <v>1</v>
      </c>
      <c r="B3" s="9" t="s">
        <v>8</v>
      </c>
      <c r="C3" s="9">
        <v>8065</v>
      </c>
      <c r="D3" s="8">
        <v>1</v>
      </c>
      <c r="E3" s="8" t="s">
        <v>9</v>
      </c>
      <c r="F3" s="8" t="str">
        <f>_xlfn.DISPIMG("ID_84FFFACA7AE14C7AAB20FD16052A9AFC",1)</f>
        <v>=DISPIMG("ID_84FFFACA7AE14C7AAB20FD16052A9AFC",1)</v>
      </c>
      <c r="G3" s="8"/>
    </row>
    <row r="4" ht="47.1" customHeight="1" spans="1:7">
      <c r="A4" s="8">
        <v>2</v>
      </c>
      <c r="B4" s="9" t="s">
        <v>10</v>
      </c>
      <c r="C4" s="9" t="s">
        <v>11</v>
      </c>
      <c r="D4" s="8">
        <v>1</v>
      </c>
      <c r="E4" s="8" t="s">
        <v>12</v>
      </c>
      <c r="F4" s="8" t="str">
        <f>_xlfn.DISPIMG("ID_BD1642C1CAEC46B3B4288BC3C509B597",1)</f>
        <v>=DISPIMG("ID_BD1642C1CAEC46B3B4288BC3C509B597",1)</v>
      </c>
      <c r="G4" s="8"/>
    </row>
    <row r="5" ht="48" customHeight="1" spans="1:7">
      <c r="A5" s="8">
        <v>3</v>
      </c>
      <c r="B5" s="10" t="s">
        <v>13</v>
      </c>
      <c r="C5" s="10" t="s">
        <v>14</v>
      </c>
      <c r="D5" s="8">
        <v>1</v>
      </c>
      <c r="E5" s="8" t="s">
        <v>15</v>
      </c>
      <c r="F5" s="8" t="str">
        <f>_xlfn.DISPIMG("ID_0F0D404080B64F3AA9C7BC0DC7F99B9D",1)</f>
        <v>=DISPIMG("ID_0F0D404080B64F3AA9C7BC0DC7F99B9D",1)</v>
      </c>
      <c r="G5" s="8"/>
    </row>
    <row r="6" ht="51.95" customHeight="1" spans="1:7">
      <c r="A6" s="8">
        <v>4</v>
      </c>
      <c r="B6" s="9" t="s">
        <v>16</v>
      </c>
      <c r="C6" s="10" t="s">
        <v>17</v>
      </c>
      <c r="D6" s="8">
        <v>1</v>
      </c>
      <c r="E6" s="8" t="s">
        <v>12</v>
      </c>
      <c r="F6" s="8" t="str">
        <f>_xlfn.DISPIMG("ID_1918D61604CD4A43996472E0819E75E5",1)</f>
        <v>=DISPIMG("ID_1918D61604CD4A43996472E0819E75E5",1)</v>
      </c>
      <c r="G6" s="8"/>
    </row>
    <row r="7" ht="45" customHeight="1" spans="1:7">
      <c r="A7" s="8">
        <v>5</v>
      </c>
      <c r="B7" s="9" t="s">
        <v>18</v>
      </c>
      <c r="C7" s="11" t="s">
        <v>19</v>
      </c>
      <c r="D7" s="8">
        <v>1</v>
      </c>
      <c r="E7" s="12" t="s">
        <v>20</v>
      </c>
      <c r="F7" s="12" t="str">
        <f>_xlfn.DISPIMG("ID_E0975CC70F5548F0915F70182B73F04A",1)</f>
        <v>=DISPIMG("ID_E0975CC70F5548F0915F70182B73F04A",1)</v>
      </c>
      <c r="G7" s="8"/>
    </row>
    <row r="8" ht="51.95" customHeight="1" spans="1:7">
      <c r="A8" s="8">
        <v>6</v>
      </c>
      <c r="B8" s="9" t="s">
        <v>21</v>
      </c>
      <c r="C8" s="11" t="s">
        <v>22</v>
      </c>
      <c r="D8" s="8">
        <v>9</v>
      </c>
      <c r="E8" s="8" t="s">
        <v>23</v>
      </c>
      <c r="F8" s="8" t="str">
        <f>_xlfn.DISPIMG("ID_715FC5E625B646929E6B8BE5AC0BCFEE",1)</f>
        <v>=DISPIMG("ID_715FC5E625B646929E6B8BE5AC0BCFEE",1)</v>
      </c>
      <c r="G8" s="8"/>
    </row>
    <row r="9" ht="51.95" customHeight="1" spans="1:7">
      <c r="A9" s="8">
        <v>7</v>
      </c>
      <c r="B9" s="9" t="s">
        <v>24</v>
      </c>
      <c r="C9" s="13"/>
      <c r="D9" s="8">
        <v>1</v>
      </c>
      <c r="E9" s="8" t="s">
        <v>23</v>
      </c>
      <c r="F9" s="12" t="str">
        <f>_xlfn.DISPIMG("ID_29DDBB5124A94DEA941F3B800260E2DA",1)</f>
        <v>=DISPIMG("ID_29DDBB5124A94DEA941F3B800260E2DA",1)</v>
      </c>
      <c r="G9" s="8"/>
    </row>
    <row r="10" ht="45.95" customHeight="1" spans="1:7">
      <c r="A10" s="8">
        <v>8</v>
      </c>
      <c r="B10" s="9" t="s">
        <v>25</v>
      </c>
      <c r="C10" s="9"/>
      <c r="D10" s="8">
        <v>1</v>
      </c>
      <c r="E10" s="12" t="s">
        <v>20</v>
      </c>
      <c r="F10" s="12" t="str">
        <f>_xlfn.DISPIMG("ID_5FE64984F4F74E4CA91010EA0A7A091B",1)</f>
        <v>=DISPIMG("ID_5FE64984F4F74E4CA91010EA0A7A091B",1)</v>
      </c>
      <c r="G10" s="8"/>
    </row>
    <row r="11" ht="60" customHeight="1" spans="1:7">
      <c r="A11" s="8">
        <v>9</v>
      </c>
      <c r="B11" s="9" t="s">
        <v>26</v>
      </c>
      <c r="C11" s="14" t="s">
        <v>27</v>
      </c>
      <c r="D11" s="8">
        <v>1</v>
      </c>
      <c r="E11" s="12" t="s">
        <v>23</v>
      </c>
      <c r="F11" s="12" t="str">
        <f>_xlfn.DISPIMG("ID_CC6169494E2E4728864E545814399E85",1)</f>
        <v>=DISPIMG("ID_CC6169494E2E4728864E545814399E85",1)</v>
      </c>
      <c r="G11" s="8"/>
    </row>
    <row r="12" ht="51.95" customHeight="1" spans="1:7">
      <c r="A12" s="8">
        <v>10</v>
      </c>
      <c r="B12" s="9" t="s">
        <v>28</v>
      </c>
      <c r="C12" s="13" t="s">
        <v>29</v>
      </c>
      <c r="D12" s="8">
        <v>1</v>
      </c>
      <c r="E12" s="8" t="s">
        <v>23</v>
      </c>
      <c r="F12" s="8" t="str">
        <f>_xlfn.DISPIMG("ID_77133B248AA647B9804F30063AFC5B35",1)</f>
        <v>=DISPIMG("ID_77133B248AA647B9804F30063AFC5B35",1)</v>
      </c>
      <c r="G12" s="8"/>
    </row>
    <row r="13" ht="47.1" customHeight="1" spans="1:7">
      <c r="A13" s="8">
        <v>11</v>
      </c>
      <c r="B13" s="9" t="s">
        <v>30</v>
      </c>
      <c r="C13" s="9" t="s">
        <v>31</v>
      </c>
      <c r="D13" s="8">
        <v>9</v>
      </c>
      <c r="E13" s="8" t="s">
        <v>23</v>
      </c>
      <c r="F13" s="8" t="str">
        <f>_xlfn.DISPIMG("ID_2170FA051CC94D9DB61E592FEE71122D",1)</f>
        <v>=DISPIMG("ID_2170FA051CC94D9DB61E592FEE71122D",1)</v>
      </c>
      <c r="G13" s="8"/>
    </row>
    <row r="14" ht="51.95" customHeight="1" spans="1:7">
      <c r="A14" s="8">
        <v>12</v>
      </c>
      <c r="B14" s="9" t="s">
        <v>30</v>
      </c>
      <c r="C14" s="9" t="s">
        <v>32</v>
      </c>
      <c r="D14" s="8">
        <v>1</v>
      </c>
      <c r="E14" s="8" t="s">
        <v>23</v>
      </c>
      <c r="F14" s="8" t="str">
        <f>_xlfn.DISPIMG("ID_668AE1C7792A44778248A894FA458B92",1)</f>
        <v>=DISPIMG("ID_668AE1C7792A44778248A894FA458B92",1)</v>
      </c>
      <c r="G14" s="8"/>
    </row>
    <row r="15" ht="54.95" customHeight="1" spans="1:7">
      <c r="A15" s="8">
        <v>13</v>
      </c>
      <c r="B15" s="9" t="s">
        <v>33</v>
      </c>
      <c r="C15" s="9" t="s">
        <v>34</v>
      </c>
      <c r="D15" s="8">
        <v>1</v>
      </c>
      <c r="E15" s="8" t="s">
        <v>23</v>
      </c>
      <c r="F15" s="8" t="str">
        <f>_xlfn.DISPIMG("ID_795BBCF08315441FAD4DC2AC1C3EB750",1)</f>
        <v>=DISPIMG("ID_795BBCF08315441FAD4DC2AC1C3EB750",1)</v>
      </c>
      <c r="G15" s="8"/>
    </row>
    <row r="16" ht="51" customHeight="1" spans="1:7">
      <c r="A16" s="8">
        <v>14</v>
      </c>
      <c r="B16" s="9" t="s">
        <v>35</v>
      </c>
      <c r="C16" s="14"/>
      <c r="D16" s="8">
        <v>2</v>
      </c>
      <c r="E16" s="8" t="s">
        <v>23</v>
      </c>
      <c r="F16" s="8" t="str">
        <f>_xlfn.DISPIMG("ID_B3E620E87FC9447F9E6887E39CB9AFF5",1)</f>
        <v>=DISPIMG("ID_B3E620E87FC9447F9E6887E39CB9AFF5",1)</v>
      </c>
      <c r="G16" s="8"/>
    </row>
    <row r="17" ht="48.95" customHeight="1" spans="1:7">
      <c r="A17" s="8">
        <v>15</v>
      </c>
      <c r="B17" s="9" t="s">
        <v>36</v>
      </c>
      <c r="C17" s="14"/>
      <c r="D17" s="8">
        <v>2</v>
      </c>
      <c r="E17" s="8" t="s">
        <v>23</v>
      </c>
      <c r="F17" s="8" t="str">
        <f>_xlfn.DISPIMG("ID_FD69A48DADAC495FA9A16AFCC3A39376",1)</f>
        <v>=DISPIMG("ID_FD69A48DADAC495FA9A16AFCC3A39376",1)</v>
      </c>
      <c r="G17" s="8"/>
    </row>
    <row r="18" ht="50.1" customHeight="1" spans="1:7">
      <c r="A18" s="8">
        <v>16</v>
      </c>
      <c r="B18" s="9" t="s">
        <v>37</v>
      </c>
      <c r="C18" s="14" t="s">
        <v>38</v>
      </c>
      <c r="D18" s="8">
        <v>1</v>
      </c>
      <c r="E18" s="8" t="s">
        <v>23</v>
      </c>
      <c r="F18" s="8" t="str">
        <f>_xlfn.DISPIMG("ID_A286A82F4EBE4DE381AB5DC72935D081",1)</f>
        <v>=DISPIMG("ID_A286A82F4EBE4DE381AB5DC72935D081",1)</v>
      </c>
      <c r="G18" s="12"/>
    </row>
    <row r="19" ht="60" customHeight="1" spans="1:7">
      <c r="A19" s="8">
        <v>17</v>
      </c>
      <c r="B19" s="14" t="s">
        <v>39</v>
      </c>
      <c r="C19" s="14" t="s">
        <v>40</v>
      </c>
      <c r="D19" s="8">
        <v>1</v>
      </c>
      <c r="E19" s="12" t="s">
        <v>20</v>
      </c>
      <c r="F19" s="12" t="str">
        <f>_xlfn.DISPIMG("ID_BAC6EA8414E14B3583754043B8A73A16",1)</f>
        <v>=DISPIMG("ID_BAC6EA8414E14B3583754043B8A73A16",1)</v>
      </c>
      <c r="G19" s="8"/>
    </row>
    <row r="20" ht="53.1" customHeight="1" spans="1:7">
      <c r="A20" s="8">
        <v>18</v>
      </c>
      <c r="B20" s="14" t="s">
        <v>41</v>
      </c>
      <c r="C20" s="14"/>
      <c r="D20" s="8">
        <v>1</v>
      </c>
      <c r="E20" s="12" t="s">
        <v>23</v>
      </c>
      <c r="F20" s="12" t="str">
        <f>_xlfn.DISPIMG("ID_DEAC01D5077A4D25A76AD15322C83EE0",1)</f>
        <v>=DISPIMG("ID_DEAC01D5077A4D25A76AD15322C83EE0",1)</v>
      </c>
      <c r="G20" s="8"/>
    </row>
    <row r="21" ht="48" customHeight="1" spans="1:7">
      <c r="A21" s="8">
        <v>19</v>
      </c>
      <c r="B21" s="9" t="s">
        <v>42</v>
      </c>
      <c r="C21" s="9" t="s">
        <v>38</v>
      </c>
      <c r="D21" s="8">
        <v>2</v>
      </c>
      <c r="E21" s="8" t="s">
        <v>23</v>
      </c>
      <c r="F21" s="8" t="str">
        <f>_xlfn.DISPIMG("ID_F8ACE329DE1E46D1ADBD267A9704DF5F",1)</f>
        <v>=DISPIMG("ID_F8ACE329DE1E46D1ADBD267A9704DF5F",1)</v>
      </c>
      <c r="G21" s="8"/>
    </row>
    <row r="22" ht="45" customHeight="1" spans="1:7">
      <c r="A22" s="8">
        <v>20</v>
      </c>
      <c r="B22" s="9" t="s">
        <v>43</v>
      </c>
      <c r="C22" s="9" t="s">
        <v>38</v>
      </c>
      <c r="D22" s="8">
        <v>2</v>
      </c>
      <c r="E22" s="8" t="s">
        <v>23</v>
      </c>
      <c r="F22" s="8" t="str">
        <f>_xlfn.DISPIMG("ID_FDBE7AC034D8484E80965D2256139871",1)</f>
        <v>=DISPIMG("ID_FDBE7AC034D8484E80965D2256139871",1)</v>
      </c>
      <c r="G22" s="8"/>
    </row>
    <row r="23" ht="60" customHeight="1" spans="1:7">
      <c r="A23" s="8">
        <v>21</v>
      </c>
      <c r="B23" s="9" t="s">
        <v>44</v>
      </c>
      <c r="C23" s="15" t="s">
        <v>45</v>
      </c>
      <c r="D23" s="8">
        <v>1</v>
      </c>
      <c r="E23" s="8" t="s">
        <v>23</v>
      </c>
      <c r="F23" s="8" t="str">
        <f>_xlfn.DISPIMG("ID_93240E1005C34B3481FE2BD0C7503F9B",1)</f>
        <v>=DISPIMG("ID_93240E1005C34B3481FE2BD0C7503F9B",1)</v>
      </c>
      <c r="G23" s="8"/>
    </row>
    <row r="24" ht="60" customHeight="1" spans="1:7">
      <c r="A24" s="8">
        <v>22</v>
      </c>
      <c r="B24" s="9" t="s">
        <v>44</v>
      </c>
      <c r="C24" s="15" t="s">
        <v>46</v>
      </c>
      <c r="D24" s="8">
        <v>1</v>
      </c>
      <c r="E24" s="8" t="s">
        <v>23</v>
      </c>
      <c r="F24" s="8" t="str">
        <f>_xlfn.DISPIMG("ID_8AAF84B7A5B945D2B245FBC452FDB53D",1)</f>
        <v>=DISPIMG("ID_8AAF84B7A5B945D2B245FBC452FDB53D",1)</v>
      </c>
      <c r="G24" s="8"/>
    </row>
    <row r="25" ht="60" customHeight="1" spans="1:7">
      <c r="A25" s="8">
        <v>23</v>
      </c>
      <c r="B25" s="9" t="s">
        <v>47</v>
      </c>
      <c r="C25" s="9" t="s">
        <v>48</v>
      </c>
      <c r="D25" s="8">
        <v>1</v>
      </c>
      <c r="E25" s="8" t="s">
        <v>23</v>
      </c>
      <c r="F25" s="8" t="str">
        <f>_xlfn.DISPIMG("ID_E7203B5B6A4F4C089A489A5BA0C6944C",1)</f>
        <v>=DISPIMG("ID_E7203B5B6A4F4C089A489A5BA0C6944C",1)</v>
      </c>
      <c r="G25" s="8"/>
    </row>
    <row r="26" ht="60" customHeight="1" spans="1:7">
      <c r="A26" s="8">
        <v>24</v>
      </c>
      <c r="B26" s="9" t="s">
        <v>49</v>
      </c>
      <c r="C26" s="9" t="s">
        <v>50</v>
      </c>
      <c r="D26" s="8">
        <v>1</v>
      </c>
      <c r="E26" s="8" t="s">
        <v>23</v>
      </c>
      <c r="F26" s="8" t="str">
        <f>_xlfn.DISPIMG("ID_F242CD2B4FBD4F579BB13C0C2EDA088C",1)</f>
        <v>=DISPIMG("ID_F242CD2B4FBD4F579BB13C0C2EDA088C",1)</v>
      </c>
      <c r="G26" s="8"/>
    </row>
    <row r="27" ht="60" customHeight="1" spans="1:7">
      <c r="A27" s="8">
        <v>25</v>
      </c>
      <c r="B27" s="9" t="s">
        <v>51</v>
      </c>
      <c r="C27" s="13" t="s">
        <v>52</v>
      </c>
      <c r="D27" s="8">
        <v>1</v>
      </c>
      <c r="E27" s="8" t="s">
        <v>12</v>
      </c>
      <c r="F27" s="12" t="str">
        <f>_xlfn.DISPIMG("ID_BFEB2258464949EABCD1DD55C2C8166A",1)</f>
        <v>=DISPIMG("ID_BFEB2258464949EABCD1DD55C2C8166A",1)</v>
      </c>
      <c r="G27" s="8"/>
    </row>
    <row r="28" ht="60" customHeight="1" spans="1:7">
      <c r="A28" s="8">
        <v>26</v>
      </c>
      <c r="B28" s="9" t="s">
        <v>53</v>
      </c>
      <c r="C28" s="16" t="s">
        <v>54</v>
      </c>
      <c r="D28" s="8">
        <v>1</v>
      </c>
      <c r="E28" s="8" t="s">
        <v>55</v>
      </c>
      <c r="F28" s="8" t="str">
        <f>_xlfn.DISPIMG("ID_251D5CEA28FF4F44A6F4400C610CF8C6",1)</f>
        <v>=DISPIMG("ID_251D5CEA28FF4F44A6F4400C610CF8C6",1)</v>
      </c>
      <c r="G28" s="8"/>
    </row>
    <row r="29" ht="60" customHeight="1" spans="1:7">
      <c r="A29" s="8">
        <v>27</v>
      </c>
      <c r="B29" s="14" t="s">
        <v>56</v>
      </c>
      <c r="C29" s="14" t="s">
        <v>57</v>
      </c>
      <c r="D29" s="8">
        <v>2</v>
      </c>
      <c r="E29" s="12" t="s">
        <v>20</v>
      </c>
      <c r="F29" s="12" t="str">
        <f>_xlfn.DISPIMG("ID_B2553A0962984D9F9F955CC053EC38E0",1)</f>
        <v>=DISPIMG("ID_B2553A0962984D9F9F955CC053EC38E0",1)</v>
      </c>
      <c r="G29" s="8"/>
    </row>
    <row r="30" ht="60" customHeight="1" spans="1:7">
      <c r="A30" s="8">
        <v>28</v>
      </c>
      <c r="B30" s="9" t="s">
        <v>58</v>
      </c>
      <c r="C30" s="16"/>
      <c r="D30" s="8">
        <v>1</v>
      </c>
      <c r="E30" s="8" t="s">
        <v>23</v>
      </c>
      <c r="F30" s="12" t="str">
        <f>_xlfn.DISPIMG("ID_ECFF06570332452B9258E4EA2E4DEC2E",1)</f>
        <v>=DISPIMG("ID_ECFF06570332452B9258E4EA2E4DEC2E",1)</v>
      </c>
      <c r="G30" s="8"/>
    </row>
    <row r="31" ht="60" customHeight="1" spans="1:7">
      <c r="A31" s="8">
        <v>29</v>
      </c>
      <c r="B31" s="14" t="s">
        <v>59</v>
      </c>
      <c r="C31" s="14" t="s">
        <v>60</v>
      </c>
      <c r="D31" s="8">
        <v>1</v>
      </c>
      <c r="E31" s="12" t="s">
        <v>12</v>
      </c>
      <c r="F31" s="12" t="str">
        <f>_xlfn.DISPIMG("ID_8FC71CBE9D884C438A7212112883850E",1)</f>
        <v>=DISPIMG("ID_8FC71CBE9D884C438A7212112883850E",1)</v>
      </c>
      <c r="G31" s="8"/>
    </row>
    <row r="32" ht="60" customHeight="1" spans="1:7">
      <c r="A32" s="8">
        <v>30</v>
      </c>
      <c r="B32" s="14" t="s">
        <v>61</v>
      </c>
      <c r="C32" s="9"/>
      <c r="D32" s="8">
        <v>2</v>
      </c>
      <c r="E32" s="12" t="s">
        <v>23</v>
      </c>
      <c r="F32" s="12" t="str">
        <f>_xlfn.DISPIMG("ID_96492F099E0C4D0E8DFA0ED6E4ADE623",1)</f>
        <v>=DISPIMG("ID_96492F099E0C4D0E8DFA0ED6E4ADE623",1)</v>
      </c>
      <c r="G32" s="8"/>
    </row>
    <row r="33" ht="60" customHeight="1" spans="1:7">
      <c r="A33" s="8">
        <v>31</v>
      </c>
      <c r="B33" s="14" t="s">
        <v>62</v>
      </c>
      <c r="C33" s="14" t="s">
        <v>63</v>
      </c>
      <c r="D33" s="8">
        <v>2</v>
      </c>
      <c r="E33" s="12" t="s">
        <v>23</v>
      </c>
      <c r="F33" s="12" t="str">
        <f>_xlfn.DISPIMG("ID_42276D471FB445ED88AC114DF2DE0CAF",1)</f>
        <v>=DISPIMG("ID_42276D471FB445ED88AC114DF2DE0CAF",1)</v>
      </c>
      <c r="G33" s="8"/>
    </row>
    <row r="34" ht="60" customHeight="1" spans="1:7">
      <c r="A34" s="8">
        <v>32</v>
      </c>
      <c r="B34" s="14" t="s">
        <v>64</v>
      </c>
      <c r="C34" s="14"/>
      <c r="D34" s="8">
        <v>1</v>
      </c>
      <c r="E34" s="12" t="s">
        <v>20</v>
      </c>
      <c r="F34" s="12" t="str">
        <f>_xlfn.DISPIMG("ID_D9C9E11C8E464CFD9AF489667827E3FF",1)</f>
        <v>=DISPIMG("ID_D9C9E11C8E464CFD9AF489667827E3FF",1)</v>
      </c>
      <c r="G34" s="8"/>
    </row>
    <row r="35" ht="60" customHeight="1" spans="1:7">
      <c r="A35" s="8">
        <v>33</v>
      </c>
      <c r="B35" s="14" t="s">
        <v>65</v>
      </c>
      <c r="C35" s="14" t="s">
        <v>66</v>
      </c>
      <c r="D35" s="8">
        <v>1</v>
      </c>
      <c r="E35" s="12" t="s">
        <v>23</v>
      </c>
      <c r="F35" s="12" t="str">
        <f>_xlfn.DISPIMG("ID_91C36E6CBFA14EA5AEF4237AE9859647",1)</f>
        <v>=DISPIMG("ID_91C36E6CBFA14EA5AEF4237AE9859647",1)</v>
      </c>
      <c r="G35" s="8"/>
    </row>
    <row r="36" ht="60" customHeight="1" spans="1:7">
      <c r="A36" s="8">
        <v>34</v>
      </c>
      <c r="B36" s="14" t="s">
        <v>67</v>
      </c>
      <c r="C36" s="9" t="s">
        <v>68</v>
      </c>
      <c r="D36" s="8">
        <v>1</v>
      </c>
      <c r="E36" s="12" t="s">
        <v>15</v>
      </c>
      <c r="F36" s="12" t="str">
        <f>_xlfn.DISPIMG("ID_2A7E549EAEBC46F7BA75B43227F52673",1)</f>
        <v>=DISPIMG("ID_2A7E549EAEBC46F7BA75B43227F52673",1)</v>
      </c>
      <c r="G36" s="8"/>
    </row>
    <row r="37" ht="120" customHeight="1" spans="1:7">
      <c r="A37" s="8">
        <v>35</v>
      </c>
      <c r="B37" s="9" t="s">
        <v>69</v>
      </c>
      <c r="C37" s="9" t="s">
        <v>70</v>
      </c>
      <c r="D37" s="8">
        <v>1</v>
      </c>
      <c r="E37" s="12" t="s">
        <v>15</v>
      </c>
      <c r="F37" s="12" t="str">
        <f>_xlfn.DISPIMG("ID_F6BE9BFF7C5046BB8ECFE33994EB67E0",1)</f>
        <v>=DISPIMG("ID_F6BE9BFF7C5046BB8ECFE33994EB67E0",1)</v>
      </c>
      <c r="G37" s="8"/>
    </row>
    <row r="38" ht="20" customHeight="1" spans="1:7">
      <c r="A38" s="8">
        <v>36</v>
      </c>
      <c r="B38" s="14" t="s">
        <v>71</v>
      </c>
      <c r="C38" s="14"/>
      <c r="D38" s="8">
        <v>1</v>
      </c>
      <c r="E38" s="12" t="s">
        <v>72</v>
      </c>
      <c r="F38" s="12"/>
      <c r="G38" s="8"/>
    </row>
    <row r="39" ht="20" customHeight="1" spans="1:7">
      <c r="A39" s="8">
        <v>37</v>
      </c>
      <c r="B39" s="14" t="s">
        <v>73</v>
      </c>
      <c r="C39" s="14"/>
      <c r="D39" s="8">
        <v>1</v>
      </c>
      <c r="E39" s="12" t="s">
        <v>72</v>
      </c>
      <c r="F39" s="12"/>
      <c r="G39" s="8"/>
    </row>
    <row r="40" ht="20" customHeight="1" spans="1:7">
      <c r="A40" s="8">
        <v>38</v>
      </c>
      <c r="B40" s="14" t="s">
        <v>74</v>
      </c>
      <c r="C40" s="14"/>
      <c r="D40" s="8">
        <v>1</v>
      </c>
      <c r="E40" s="12" t="s">
        <v>72</v>
      </c>
      <c r="F40" s="12"/>
      <c r="G40" s="8"/>
    </row>
    <row r="41" ht="20" customHeight="1" spans="1:7">
      <c r="A41" s="8">
        <v>39</v>
      </c>
      <c r="B41" s="14" t="s">
        <v>75</v>
      </c>
      <c r="C41" s="14"/>
      <c r="D41" s="8">
        <v>1</v>
      </c>
      <c r="E41" s="12" t="s">
        <v>15</v>
      </c>
      <c r="F41" s="12"/>
      <c r="G41" s="8"/>
    </row>
    <row r="42" ht="29" customHeight="1" spans="1:7">
      <c r="A42" s="8">
        <v>40</v>
      </c>
      <c r="B42" s="14" t="s">
        <v>76</v>
      </c>
      <c r="C42" s="14"/>
      <c r="D42" s="8">
        <v>1</v>
      </c>
      <c r="E42" s="12" t="s">
        <v>77</v>
      </c>
      <c r="F42" s="12"/>
      <c r="G42" s="8"/>
    </row>
    <row r="43" ht="20" customHeight="1" spans="1:7">
      <c r="A43" s="8">
        <v>41</v>
      </c>
      <c r="B43" s="14" t="s">
        <v>78</v>
      </c>
      <c r="C43" s="14"/>
      <c r="D43" s="8">
        <v>1</v>
      </c>
      <c r="E43" s="12" t="s">
        <v>77</v>
      </c>
      <c r="F43" s="12"/>
      <c r="G43" s="8"/>
    </row>
    <row r="44" ht="20" customHeight="1" spans="1:7">
      <c r="A44" s="8">
        <v>42</v>
      </c>
      <c r="B44" s="14" t="s">
        <v>79</v>
      </c>
      <c r="C44" s="14"/>
      <c r="D44" s="8">
        <v>1</v>
      </c>
      <c r="E44" s="12" t="s">
        <v>77</v>
      </c>
      <c r="F44" s="12"/>
      <c r="G44" s="8"/>
    </row>
    <row r="45" ht="20" customHeight="1" spans="1:7">
      <c r="A45" s="8">
        <v>43</v>
      </c>
      <c r="B45" s="14" t="s">
        <v>80</v>
      </c>
      <c r="C45" s="14"/>
      <c r="D45" s="8">
        <v>1</v>
      </c>
      <c r="E45" s="12" t="s">
        <v>81</v>
      </c>
      <c r="F45" s="12"/>
      <c r="G45" s="8"/>
    </row>
    <row r="46" ht="20" customHeight="1" spans="1:7">
      <c r="A46" s="8">
        <v>44</v>
      </c>
      <c r="B46" s="14" t="s">
        <v>82</v>
      </c>
      <c r="C46" s="14"/>
      <c r="D46" s="8">
        <v>1</v>
      </c>
      <c r="E46" s="12" t="s">
        <v>72</v>
      </c>
      <c r="F46" s="12"/>
      <c r="G46" s="8"/>
    </row>
    <row r="47" ht="20" customHeight="1" spans="1:7">
      <c r="A47" s="8">
        <v>45</v>
      </c>
      <c r="B47" s="14" t="s">
        <v>83</v>
      </c>
      <c r="C47" s="14"/>
      <c r="D47" s="8">
        <v>1</v>
      </c>
      <c r="E47" s="12" t="s">
        <v>9</v>
      </c>
      <c r="F47" s="12"/>
      <c r="G47" s="8"/>
    </row>
    <row r="48" ht="20" customHeight="1" spans="1:7">
      <c r="A48" s="8">
        <v>46</v>
      </c>
      <c r="B48" s="9" t="s">
        <v>84</v>
      </c>
      <c r="C48" s="14"/>
      <c r="D48" s="8">
        <v>1</v>
      </c>
      <c r="E48" s="8" t="s">
        <v>15</v>
      </c>
      <c r="F48" s="12"/>
      <c r="G48" s="8"/>
    </row>
    <row r="49" ht="20" customHeight="1" spans="1:7">
      <c r="A49" s="8">
        <v>47</v>
      </c>
      <c r="B49" s="9" t="s">
        <v>85</v>
      </c>
      <c r="C49" s="14"/>
      <c r="D49" s="8">
        <v>1</v>
      </c>
      <c r="E49" s="8" t="s">
        <v>23</v>
      </c>
      <c r="F49" s="12"/>
      <c r="G49" s="8"/>
    </row>
    <row r="50" ht="20" customHeight="1" spans="1:7">
      <c r="A50" s="8">
        <v>48</v>
      </c>
      <c r="B50" s="9" t="s">
        <v>86</v>
      </c>
      <c r="C50" s="14"/>
      <c r="D50" s="8">
        <v>1</v>
      </c>
      <c r="E50" s="8" t="s">
        <v>9</v>
      </c>
      <c r="F50" s="12"/>
      <c r="G50" s="8"/>
    </row>
    <row r="51" ht="20" customHeight="1" spans="1:7">
      <c r="A51" s="8">
        <v>49</v>
      </c>
      <c r="B51" s="9" t="s">
        <v>87</v>
      </c>
      <c r="C51" s="14"/>
      <c r="D51" s="8">
        <v>1</v>
      </c>
      <c r="E51" s="8" t="s">
        <v>23</v>
      </c>
      <c r="F51" s="12"/>
      <c r="G51" s="8"/>
    </row>
    <row r="52" ht="20" customHeight="1" spans="1:7">
      <c r="A52" s="8">
        <v>50</v>
      </c>
      <c r="B52" s="9" t="s">
        <v>88</v>
      </c>
      <c r="C52" s="14"/>
      <c r="D52" s="8">
        <v>1</v>
      </c>
      <c r="E52" s="8" t="s">
        <v>9</v>
      </c>
      <c r="F52" s="12"/>
      <c r="G52" s="8"/>
    </row>
    <row r="53" ht="27" customHeight="1" spans="1:7">
      <c r="A53" s="6" t="s">
        <v>89</v>
      </c>
      <c r="B53" s="6"/>
      <c r="C53" s="17" t="s">
        <v>90</v>
      </c>
      <c r="D53" s="17"/>
      <c r="E53" s="17"/>
      <c r="F53" s="18"/>
      <c r="G53" s="18"/>
    </row>
  </sheetData>
  <mergeCells count="3">
    <mergeCell ref="A1:G1"/>
    <mergeCell ref="A53:B53"/>
    <mergeCell ref="C53:E53"/>
  </mergeCells>
  <pageMargins left="0.196527777777778" right="0.196527777777778" top="0.196527777777778" bottom="0.196527777777778" header="0.511805555555556" footer="0.511805555555556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49564</dc:creator>
  <cp:lastModifiedBy>Administrator</cp:lastModifiedBy>
  <dcterms:created xsi:type="dcterms:W3CDTF">2019-07-24T08:13:00Z</dcterms:created>
  <cp:lastPrinted>2021-09-19T03:50:00Z</cp:lastPrinted>
  <dcterms:modified xsi:type="dcterms:W3CDTF">2025-07-01T08:57:50Z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E5BD1006BF58482090CD4A338BCE4676</vt:lpwstr>
  </property>
</Properties>
</file>